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MARTINEZ\Desktop\"/>
    </mc:Choice>
  </mc:AlternateContent>
  <xr:revisionPtr revIDLastSave="0" documentId="13_ncr:1_{49F438BB-406C-4B5C-89C5-BCF445406FDF}" xr6:coauthVersionLast="47" xr6:coauthVersionMax="47" xr10:uidLastSave="{00000000-0000-0000-0000-000000000000}"/>
  <bookViews>
    <workbookView xWindow="-120" yWindow="-120" windowWidth="20730" windowHeight="11160" xr2:uid="{CB3FDB11-2B92-416F-9E5F-C1FAFF698BA0}"/>
  </bookViews>
  <sheets>
    <sheet name="Presupuesto para publicación" sheetId="1" r:id="rId1"/>
  </sheets>
  <externalReferences>
    <externalReference r:id="rId2"/>
  </externalReferences>
  <definedNames>
    <definedName name="_xlnm.Print_Area" localSheetId="0">'Presupuesto para publicación'!$B$1:$F$202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6" i="1" l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6" i="1"/>
  <c r="C166" i="1"/>
  <c r="C165" i="1" s="1"/>
  <c r="D165" i="1" s="1"/>
  <c r="D164" i="1"/>
  <c r="C163" i="1"/>
  <c r="D163" i="1" s="1"/>
  <c r="D162" i="1"/>
  <c r="D161" i="1"/>
  <c r="C160" i="1"/>
  <c r="D160" i="1" s="1"/>
  <c r="D159" i="1"/>
  <c r="D158" i="1"/>
  <c r="C157" i="1"/>
  <c r="D157" i="1" s="1"/>
  <c r="D156" i="1"/>
  <c r="C155" i="1"/>
  <c r="D155" i="1" s="1"/>
  <c r="D154" i="1"/>
  <c r="C153" i="1"/>
  <c r="C152" i="1" s="1"/>
  <c r="D152" i="1" s="1"/>
  <c r="D151" i="1"/>
  <c r="D150" i="1"/>
  <c r="D149" i="1"/>
  <c r="D148" i="1"/>
  <c r="D147" i="1"/>
  <c r="D146" i="1"/>
  <c r="D145" i="1"/>
  <c r="C144" i="1"/>
  <c r="D144" i="1" s="1"/>
  <c r="D143" i="1"/>
  <c r="D142" i="1"/>
  <c r="D141" i="1"/>
  <c r="D140" i="1"/>
  <c r="D139" i="1"/>
  <c r="D138" i="1"/>
  <c r="D137" i="1"/>
  <c r="C136" i="1"/>
  <c r="D136" i="1" s="1"/>
  <c r="D135" i="1"/>
  <c r="C134" i="1"/>
  <c r="D134" i="1" s="1"/>
  <c r="D133" i="1"/>
  <c r="D132" i="1"/>
  <c r="D131" i="1"/>
  <c r="D130" i="1"/>
  <c r="C129" i="1"/>
  <c r="D129" i="1" s="1"/>
  <c r="C125" i="1"/>
  <c r="D125" i="1" s="1"/>
  <c r="C122" i="1"/>
  <c r="D122" i="1" s="1"/>
  <c r="C121" i="1"/>
  <c r="D121" i="1" s="1"/>
  <c r="C120" i="1"/>
  <c r="D120" i="1" s="1"/>
  <c r="C118" i="1"/>
  <c r="D116" i="1"/>
  <c r="D115" i="1"/>
  <c r="D114" i="1"/>
  <c r="D113" i="1"/>
  <c r="D112" i="1"/>
  <c r="C111" i="1"/>
  <c r="D111" i="1" s="1"/>
  <c r="C98" i="1"/>
  <c r="D98" i="1" s="1"/>
  <c r="C76" i="1"/>
  <c r="D76" i="1" s="1"/>
  <c r="C74" i="1"/>
  <c r="D74" i="1" s="1"/>
  <c r="C73" i="1"/>
  <c r="D73" i="1" s="1"/>
  <c r="C68" i="1"/>
  <c r="D68" i="1" s="1"/>
  <c r="C66" i="1"/>
  <c r="D66" i="1" s="1"/>
  <c r="C63" i="1"/>
  <c r="D63" i="1" s="1"/>
  <c r="C56" i="1"/>
  <c r="D56" i="1" s="1"/>
  <c r="D54" i="1"/>
  <c r="D53" i="1"/>
  <c r="D52" i="1"/>
  <c r="C51" i="1"/>
  <c r="D51" i="1" s="1"/>
  <c r="C43" i="1"/>
  <c r="D43" i="1" s="1"/>
  <c r="D41" i="1"/>
  <c r="C23" i="1"/>
  <c r="D23" i="1" s="1"/>
  <c r="C10" i="1"/>
  <c r="C9" i="1" l="1"/>
  <c r="C117" i="1"/>
  <c r="D117" i="1" s="1"/>
  <c r="D153" i="1"/>
  <c r="D9" i="1"/>
  <c r="D118" i="1"/>
  <c r="D10" i="1"/>
  <c r="C55" i="1"/>
  <c r="D55" i="1" s="1"/>
  <c r="C187" i="1" l="1"/>
  <c r="D187" i="1" s="1"/>
</calcChain>
</file>

<file path=xl/sharedStrings.xml><?xml version="1.0" encoding="utf-8"?>
<sst xmlns="http://schemas.openxmlformats.org/spreadsheetml/2006/main" count="195" uniqueCount="195">
  <si>
    <t>ARS SEMMA</t>
  </si>
  <si>
    <t xml:space="preserve">      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</si>
  <si>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</si>
  <si>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</si>
  <si>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</si>
  <si>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</si>
  <si>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</si>
  <si>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</si>
  <si>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</si>
  <si>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2.1.1.1 REMUNERACIONES AL PERSONAL FIJO</t>
  </si>
  <si>
    <t>2.1.1.2 REMUNERACIONES AL PERSONAL CON CARÁCTER TRANSITORIO</t>
  </si>
  <si>
    <t>2.1.1.3 REMUNERACIONES AL PERSONAL EN TRAMITE DE PENSION</t>
  </si>
  <si>
    <t>2.1.1.4 SUELDO ANUAL No.13</t>
  </si>
  <si>
    <t>2.1.1.4.01 Sueldo Anual No. 13</t>
  </si>
  <si>
    <t>2.1.1.5 Prestaciones económicas</t>
  </si>
  <si>
    <t>2.1.1.5.01 Prestaciones económicas</t>
  </si>
  <si>
    <t>2.1.1.5.02 Pago de porcentaje por desvinculación de cargo</t>
  </si>
  <si>
    <t>2.1.1.5.03 Prestación laboral por desvinculación</t>
  </si>
  <si>
    <t>2.1.1.5.04 Proporción de vacaciones no disfrutadas</t>
  </si>
  <si>
    <t>2.1.1.6 Vacaciones</t>
  </si>
  <si>
    <r>
      <t xml:space="preserve">2.1.1.6.01 Vacaciones </t>
    </r>
    <r>
      <rPr>
        <sz val="11"/>
        <color indexed="8"/>
        <rFont val="Calibri"/>
        <family val="2"/>
      </rPr>
      <t>(Bono Vacaciones)</t>
    </r>
  </si>
  <si>
    <t>2.1.2 - SOBRESUELDOS</t>
  </si>
  <si>
    <t>2.1.2.2 COMPENSACION</t>
  </si>
  <si>
    <t>2.1.2.2.01 Compensación por gastos de alimentación</t>
  </si>
  <si>
    <t>2.1.2.2.02 Compensación por horas extraordinarias Deshabilitado</t>
  </si>
  <si>
    <t>2.1.2.2.03 Pago de horas extraordinarias</t>
  </si>
  <si>
    <t>2.1.2.2.04 Prima de transporte</t>
  </si>
  <si>
    <t>2.1.2.2.05 Compensación servicios de seguridad</t>
  </si>
  <si>
    <t>2.1.2.2.06 Incentivo por Rendimiento Individual</t>
  </si>
  <si>
    <t>2.1.2.2.07 Compensación por distancia</t>
  </si>
  <si>
    <t>2.1.2.2.08 Compensaciones especiales</t>
  </si>
  <si>
    <t>2.1.2.2.09 Bono por desempeño a servidores de carrera</t>
  </si>
  <si>
    <t>2.1.2.2.10 Compensación por cumplimiento de indicadores</t>
  </si>
  <si>
    <t>2.1.2.2.11 Compensación servicio diplomático de militar en el exterior</t>
  </si>
  <si>
    <t>2.1.2.2.12 Compensación por cargo al personal policial y militar</t>
  </si>
  <si>
    <t>2.1.2.2.13 Incentivo por riesgo laboral al personal militar y policial</t>
  </si>
  <si>
    <t>2.1.2.2.14 Compensación especial al personal militar y policial</t>
  </si>
  <si>
    <r>
      <t xml:space="preserve">2.1.2.2.15 Compensación extraordinaria anual </t>
    </r>
    <r>
      <rPr>
        <sz val="11"/>
        <color indexed="8"/>
        <rFont val="Calibri"/>
        <family val="2"/>
      </rPr>
      <t>(Bono Navideño)</t>
    </r>
  </si>
  <si>
    <t>2.1.2.2.16 Incentivo por labor humanitaria</t>
  </si>
  <si>
    <t>2.1.3 - DIETAS Y GASTOS DE REPRESENTACIÓN</t>
  </si>
  <si>
    <t>2.1.3.1 DIETAS</t>
  </si>
  <si>
    <t>2.1.4 GRATIFICACIONES Y BONIFICACIONES</t>
  </si>
  <si>
    <t>2.1.4.1 Bonificaciones</t>
  </si>
  <si>
    <t>2.1.4.1.01 Bonificaciones</t>
  </si>
  <si>
    <t>2.1.4.2 Otras Gratificaciones y Bonificaciones</t>
  </si>
  <si>
    <t>2.1.4.2.01 Bono escolar</t>
  </si>
  <si>
    <t>2.1.4.2.02 Gratificaciones por pasantías</t>
  </si>
  <si>
    <t>2.1.4.2.03 Gratificaciones por aniversario de institución</t>
  </si>
  <si>
    <t>2.1.4.2.04 Otras gratificaciones</t>
  </si>
  <si>
    <t>2.1.5 - CONTRIBUCIONES A LA SEGURIDAD SOCIAL</t>
  </si>
  <si>
    <t>2.1.5.1 CONTRIBUCION AL SEGURO DE SALUD</t>
  </si>
  <si>
    <t>2.1.5.2 CONTRIBUCIONES AL SEGURO DE PENSION</t>
  </si>
  <si>
    <t>2.1.5.3  CONTRIBUCIONES AL SEGURO DE RIESGO LABORAL</t>
  </si>
  <si>
    <t>2.2 - CONTRATACIÓN DE SERVICIOS</t>
  </si>
  <si>
    <t>2.2.1 - SERVICIOS BÁSICOS</t>
  </si>
  <si>
    <t>2.2.1.3 Teléfono local</t>
  </si>
  <si>
    <t>2.2.1.4 Telefax y correos</t>
  </si>
  <si>
    <t>2.2.1.5 Servicio de internet</t>
  </si>
  <si>
    <t>2.2.1.6 Electricidad</t>
  </si>
  <si>
    <t>2.2.1.7 Agua</t>
  </si>
  <si>
    <t>2.2.1.8 Recolección de residuos sólidos</t>
  </si>
  <si>
    <t>2.2.2 - PUBLICIDAD, IMPRESIÓN Y ENCUADERNACIÓN</t>
  </si>
  <si>
    <t>2.2.2.1 Publicidad y propaganda</t>
  </si>
  <si>
    <t>2.2.2.2 Impresión y encuadernación</t>
  </si>
  <si>
    <t>2.2.3 - VIÁTICOS</t>
  </si>
  <si>
    <t>2.2.3.1 Viáticos dentro del pais</t>
  </si>
  <si>
    <t>2.2.4 - TRANSPORTE Y ALMACENAJE</t>
  </si>
  <si>
    <t>2.2.4.1 Pasajes y gasto de transporte</t>
  </si>
  <si>
    <t>2.2.4.2 Fletes</t>
  </si>
  <si>
    <t xml:space="preserve">2.2.4.3 Almacenaje  (Contrato + empresa para triturar) </t>
  </si>
  <si>
    <t>2.2.4.4 Peaje</t>
  </si>
  <si>
    <t>2.2.5 - ALQUILERES Y RENTAS</t>
  </si>
  <si>
    <t>2.2.6 - SEGUROS</t>
  </si>
  <si>
    <t>2.2.6.1 Seguro de bienes inmuebles</t>
  </si>
  <si>
    <t>2.2.7 - SERVICIOS DE CONSERVACIÓN, REPARACIONES MENORES E INSTALACIONES TEMPORALES</t>
  </si>
  <si>
    <t>2.2.7.1 Contratación de mantenimiento y reparaciones menores</t>
  </si>
  <si>
    <t>2.2.7.1.01 Mantenimiento y reparaciones menores en edificaciones (del PACC, A 16,17,34)</t>
  </si>
  <si>
    <t xml:space="preserve">2.2.7.1.02 Servicios especiales de mantenimiento y reparación </t>
  </si>
  <si>
    <t>2.2.7.1.03 Limpieza y desmalezamiento de tierras y terrenos</t>
  </si>
  <si>
    <t>2.2.7.1.04 Mantenimiento y reparación de obras de ingeniería civil o infraestructura</t>
  </si>
  <si>
    <t>2.2.7.1.05 Mantenimiento y reparación en obras de dominio público</t>
  </si>
  <si>
    <t>2.2.7.1.06 Mantenimiento y reparación de instalaciones eléctricas</t>
  </si>
  <si>
    <t>2.2.7.1.07 Mantenimiento, reparación, servicios de pintura y sus derivados</t>
  </si>
  <si>
    <t>2.2.7.1.99 Otros mantenimientos, reparaciones y sus derivados, no identificados precedentemente.</t>
  </si>
  <si>
    <t>2.2.7.2 Mantenimiento y reparación de maquinarias y equipos</t>
  </si>
  <si>
    <t>2.2.7.2.01 Mantenimiento y reparación de muebles y equipos de oficina (PACC, reparacion puerta de acceso A 594 y reparacion de equipos tecnologico A 601)</t>
  </si>
  <si>
    <t>2.2.7.2.02 Mantenimiento y reparación de equipos de tecnología e información</t>
  </si>
  <si>
    <t>2.2.7.2.03 Mantenimiento y reparación de equipos educacionales y recreación</t>
  </si>
  <si>
    <t>2.2.7.2.04 Mantenimiento y reparación de equipos médicos, sanitarios y de laboratorio</t>
  </si>
  <si>
    <t>2.2.7.2.05 Mantenimiento y reparación de equipo de comunicación y audiovisuales</t>
  </si>
  <si>
    <t>2.2.7.2.06 Mantenimiento y reparación de equipos de transporte, tracción y elevación (mantenimiento de vehiculo)</t>
  </si>
  <si>
    <t>2.2.7.2.07 Mantenimiento y reparación de equipos industriales y producción</t>
  </si>
  <si>
    <t>2.2.7.2.08 Servicios de mantenimiento, reparación, desmonte e instalación de maquinarias y equipos</t>
  </si>
  <si>
    <t>2.2.7.2.99 Otros servicios de mantenimiento y reparación de maquinaria y equipos, no identificados en los conceptos anteriores.</t>
  </si>
  <si>
    <t>2.2.7.3 Instalaciones temporales</t>
  </si>
  <si>
    <t>2.2.7.3.01 Instalaciones temporales</t>
  </si>
  <si>
    <t>2.2.8 - SERVICIOS NO INCLUIDOS EN CONCEPTOS ANTERIORES</t>
  </si>
  <si>
    <t>2.2.8.1 Gastos judiciales</t>
  </si>
  <si>
    <t>2.2.8.2 Comisiones y gastos bancarios</t>
  </si>
  <si>
    <t>2.2.8.6 Servicios de organización de eventos, festtividades y actividades de entretenimiento.</t>
  </si>
  <si>
    <t>2.2.8.6.01 Eventos generales</t>
  </si>
  <si>
    <t>2.2.8.6.03 Actuaciones deportivas</t>
  </si>
  <si>
    <t>2.2.8.7 Servicios técnicos profesionales</t>
  </si>
  <si>
    <t>2.2.8.7.3 Servicios de Contabilidad y auditoria</t>
  </si>
  <si>
    <t>2.2.8.7.4 Servicios de capacitación</t>
  </si>
  <si>
    <t>2.2.8.8 Impuestos, derechos y tasas</t>
  </si>
  <si>
    <t>2.2.8.8.01 Impuestos</t>
  </si>
  <si>
    <t>2.2.8.8.02 Derechos</t>
  </si>
  <si>
    <t>2.2.8.8.03 Tasas</t>
  </si>
  <si>
    <t xml:space="preserve">2.2.9 - OTRAS CONTRATACIONES DE SERVICIOS       </t>
  </si>
  <si>
    <t>2.2.9.1.01 Otras contrataciones de servicios</t>
  </si>
  <si>
    <t>2.2.9.2 Servicios de alimentación</t>
  </si>
  <si>
    <t>2.2.9.2.01 Servicios de alimentación</t>
  </si>
  <si>
    <t>2.2.9.2.02 Servicios de alimentación escolar</t>
  </si>
  <si>
    <t>2.2.9.2.03 Servicios de catering</t>
  </si>
  <si>
    <t>2.3 - MATERIALES Y SUMINISTROS</t>
  </si>
  <si>
    <t>2.3.1 - ALIMENTOS Y PRODUCTOS AGROFORESTALES</t>
  </si>
  <si>
    <t>2.3.1.1  Alimentos y bebidas para personas</t>
  </si>
  <si>
    <t xml:space="preserve">2.3.2 - TEXTILES Y VESTUARIOS </t>
  </si>
  <si>
    <t xml:space="preserve">2.3.3 - PRODUCTOS DE PAPEL, CARTÓN E IMPRESOS </t>
  </si>
  <si>
    <t xml:space="preserve">2.3.4 - PRODUCTOS FARMACÉUTICOS 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</si>
  <si>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</si>
  <si>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</si>
  <si>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</si>
  <si>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2.3.7.1.02  Gasoil</t>
  </si>
  <si>
    <t>2.3.7.1.06 Lubricantes</t>
  </si>
  <si>
    <t>2.3.8 - GASTOS QUE SE ASIGNARÁN DURANTE EL EJERCICIO (ART. 32 Y 33 LEY 423-06)</t>
  </si>
  <si>
    <t>2.3.9 - PRODUCTOS Y ÚTILES VARIOS</t>
  </si>
  <si>
    <t>2.3.9.1 Material para limpieza</t>
  </si>
  <si>
    <t xml:space="preserve">2.3.9.2  Útiles de escritorio, oficina, informática, escolares y de enseñanza </t>
  </si>
  <si>
    <t>2.3.9.5 Útiles de cocina y comedor</t>
  </si>
  <si>
    <t xml:space="preserve">2.3.9.6  Productos eléctricos y afines </t>
  </si>
  <si>
    <t>2.4  TRANSFERENCIAS CORRIENTES</t>
  </si>
  <si>
    <t>2.4.1.2 Ayudas y donaciones a personas</t>
  </si>
  <si>
    <t>2.4.1 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</si>
  <si>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</si>
  <si>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</si>
  <si>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</si>
  <si>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</si>
  <si>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</si>
  <si>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</si>
  <si>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</si>
  <si>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</si>
  <si>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</si>
  <si>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</si>
  <si>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</si>
  <si>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</si>
  <si>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</si>
  <si>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</si>
  <si>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</si>
  <si>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</si>
  <si>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</si>
  <si>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</si>
  <si>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</si>
  <si>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 xml:space="preserve"> 2.6.3.1   Equipo médico y de laboratorio</t>
  </si>
  <si>
    <t>2.6.4 - VEHÍCULOS Y EQUIPO DE TRANSPORTE, TRACCIÓN Y ELEVACIÓN</t>
  </si>
  <si>
    <t xml:space="preserve">   2.6.4.1  Automóviles y camiones</t>
  </si>
  <si>
    <t>2.6.5 - MAQUINARIA, OTROS EQUIPOS Y HERRAMIENTAS</t>
  </si>
  <si>
    <t>2.6.6 - EQUIPOS DE DEFENSA Y SEGURIDAD</t>
  </si>
  <si>
    <t xml:space="preserve">2.6.6.1  Equipos de defensa </t>
  </si>
  <si>
    <t>2.6.7 - ACTIVOS BIÓLOGICOS CULTIVABLES</t>
  </si>
  <si>
    <t>2.6.8 - BIENES INTANGIBLES</t>
  </si>
  <si>
    <t>2.6.8.3 Programas de informática y base de datos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</si>
  <si>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</si>
  <si>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</si>
  <si>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</si>
  <si>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</si>
  <si>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</si>
  <si>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</si>
  <si>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</si>
  <si>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</si>
  <si>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</si>
  <si>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</si>
  <si>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</si>
  <si>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</si>
  <si>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</si>
  <si>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</si>
  <si>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</si>
  <si>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</si>
  <si>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</si>
  <si>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</si>
  <si>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</si>
  <si>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</si>
  <si>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</si>
  <si>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</si>
  <si>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</si>
  <si>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Lic. Manuel Eladio Díaz T.</t>
  </si>
  <si>
    <t xml:space="preserve">    Dra. Sonia Feliz Medrano</t>
  </si>
  <si>
    <t>Director Administrativo Financiero</t>
  </si>
  <si>
    <t xml:space="preserve">                                                 Directora Ejecutiva</t>
  </si>
  <si>
    <r>
      <rPr>
        <b/>
        <sz val="11"/>
        <color indexed="8"/>
        <rFont val="Calibri"/>
        <family val="2"/>
      </rPr>
      <t xml:space="preserve">Presupuesto aprobado: </t>
    </r>
    <r>
      <rPr>
        <sz val="11"/>
        <rFont val="Calibri"/>
        <family val="2"/>
      </rPr>
      <t xml:space="preserve">Se refiere al prepuesto aprobado en Ley de Prespuesto General del Estado </t>
    </r>
  </si>
  <si>
    <r>
      <rPr>
        <b/>
        <sz val="11"/>
        <color indexed="8"/>
        <rFont val="Calibri"/>
        <family val="2"/>
      </rPr>
      <t xml:space="preserve">Presupuesto modificado: </t>
    </r>
    <r>
      <rPr>
        <sz val="11"/>
        <rFont val="Calibri"/>
        <family val="2"/>
      </rPr>
      <t>Se refiere al prespuesto aprobado en caso de que el Congreso Nacional apruebe un presupuesto complementario.</t>
    </r>
  </si>
  <si>
    <r>
      <rPr>
        <b/>
        <sz val="11"/>
        <color indexed="8"/>
        <rFont val="Calibri"/>
        <family val="2"/>
      </rPr>
      <t>Total devengado:</t>
    </r>
    <r>
      <rPr>
        <sz val="11"/>
        <rFont val="Calibri"/>
        <family val="2"/>
      </rPr>
      <t xml:space="preserve"> Son los recursos financieros que surge con la obligacion de pago por la recepción de conformidad</t>
    </r>
  </si>
  <si>
    <t>de obras, bienes y servicios oportunmente contratados o, en los casos de gastos sin contrapretación, por haberse</t>
  </si>
  <si>
    <t>cumplido los requisitos administrativos dispuestos por el reglamento de la presente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</si>
</sst>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rial"/>
      <family val="2"/>
    </font>
    <font>
      <sz val="11"/>
      <color indexed="8"/>
      <name val="Calibri"/>
      <family val="2"/>
    </font>
    <font>
      <sz val="11"/>
      <color rgb="FF00000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2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2" fillId="2" borderId="9" xfId="0" applyFont="1" applyFill="1" applyBorder="1" applyAlignment="1">
      <alignment horizontal="left" vertical="center" wrapText="1"/>
    </xf>
    <xf numFmtId="43" fontId="2" fillId="2" borderId="9" xfId="1" applyFont="1" applyFill="1" applyBorder="1" applyAlignment="1">
      <alignment horizontal="center" vertical="center" wrapText="1"/>
    </xf>
    <xf numFmtId="43" fontId="2" fillId="2" borderId="10" xfId="1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43" fontId="2" fillId="0" borderId="11" xfId="1" applyFont="1" applyBorder="1" applyAlignment="1">
      <alignment horizontal="right" vertical="center" wrapText="1"/>
    </xf>
    <xf numFmtId="43" fontId="2" fillId="0" borderId="12" xfId="1" applyFont="1" applyBorder="1" applyAlignment="1">
      <alignment horizontal="right" vertical="center" wrapText="1"/>
    </xf>
    <xf numFmtId="0" fontId="2" fillId="0" borderId="12" xfId="0" applyFont="1" applyBorder="1" applyAlignment="1">
      <alignment vertical="center" wrapText="1"/>
    </xf>
    <xf numFmtId="43" fontId="2" fillId="0" borderId="12" xfId="0" applyNumberFormat="1" applyFont="1" applyBorder="1" applyAlignment="1">
      <alignment horizontal="right"/>
    </xf>
    <xf numFmtId="164" fontId="0" fillId="0" borderId="0" xfId="0" applyNumberFormat="1"/>
    <xf numFmtId="43" fontId="0" fillId="0" borderId="0" xfId="1" applyFont="1"/>
    <xf numFmtId="0" fontId="1" fillId="0" borderId="11" xfId="0" applyFont="1" applyBorder="1" applyAlignment="1">
      <alignment vertical="center" wrapText="1"/>
    </xf>
    <xf numFmtId="43" fontId="1" fillId="3" borderId="11" xfId="1" applyFont="1" applyFill="1" applyBorder="1" applyAlignment="1">
      <alignment horizontal="right" vertical="center" wrapText="1"/>
    </xf>
    <xf numFmtId="43" fontId="1" fillId="0" borderId="12" xfId="1" applyFont="1" applyBorder="1" applyAlignment="1">
      <alignment horizontal="right" vertical="center" wrapText="1"/>
    </xf>
    <xf numFmtId="43" fontId="0" fillId="0" borderId="0" xfId="0" applyNumberFormat="1"/>
    <xf numFmtId="43" fontId="1" fillId="0" borderId="12" xfId="1" applyFont="1" applyBorder="1" applyAlignment="1">
      <alignment horizontal="right"/>
    </xf>
    <xf numFmtId="0" fontId="1" fillId="0" borderId="0" xfId="0" applyFont="1"/>
    <xf numFmtId="43" fontId="1" fillId="3" borderId="12" xfId="1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/>
    </xf>
    <xf numFmtId="0" fontId="1" fillId="3" borderId="12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43" fontId="2" fillId="3" borderId="11" xfId="1" applyFont="1" applyFill="1" applyBorder="1" applyAlignment="1">
      <alignment horizontal="right" wrapText="1"/>
    </xf>
    <xf numFmtId="43" fontId="2" fillId="0" borderId="12" xfId="1" applyFont="1" applyBorder="1" applyAlignment="1">
      <alignment horizontal="right" wrapText="1"/>
    </xf>
    <xf numFmtId="43" fontId="1" fillId="3" borderId="13" xfId="1" applyFont="1" applyFill="1" applyBorder="1" applyAlignment="1">
      <alignment horizontal="right" vertical="center" wrapText="1"/>
    </xf>
    <xf numFmtId="43" fontId="1" fillId="3" borderId="14" xfId="1" applyFont="1" applyFill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/>
    </xf>
    <xf numFmtId="43" fontId="1" fillId="3" borderId="9" xfId="1" applyFont="1" applyFill="1" applyBorder="1" applyAlignment="1">
      <alignment horizontal="right" wrapText="1"/>
    </xf>
    <xf numFmtId="43" fontId="1" fillId="3" borderId="10" xfId="1" applyFont="1" applyFill="1" applyBorder="1" applyAlignment="1">
      <alignment horizontal="right" wrapText="1"/>
    </xf>
    <xf numFmtId="43" fontId="1" fillId="3" borderId="11" xfId="1" applyFont="1" applyFill="1" applyBorder="1" applyAlignment="1">
      <alignment horizontal="right" wrapText="1"/>
    </xf>
    <xf numFmtId="43" fontId="1" fillId="3" borderId="12" xfId="1" applyFont="1" applyFill="1" applyBorder="1" applyAlignment="1">
      <alignment horizontal="right" wrapText="1"/>
    </xf>
    <xf numFmtId="43" fontId="1" fillId="0" borderId="11" xfId="1" applyFont="1" applyBorder="1" applyAlignment="1">
      <alignment horizontal="right" vertical="center" wrapText="1"/>
    </xf>
    <xf numFmtId="43" fontId="1" fillId="0" borderId="11" xfId="1" applyFont="1" applyFill="1" applyBorder="1" applyAlignment="1">
      <alignment horizontal="right" vertical="center" wrapText="1"/>
    </xf>
    <xf numFmtId="43" fontId="1" fillId="0" borderId="12" xfId="1" applyFont="1" applyFill="1" applyBorder="1" applyAlignment="1">
      <alignment horizontal="right" vertical="center" wrapText="1"/>
    </xf>
    <xf numFmtId="0" fontId="1" fillId="3" borderId="11" xfId="0" applyFont="1" applyFill="1" applyBorder="1" applyAlignment="1">
      <alignment vertical="center" wrapText="1"/>
    </xf>
    <xf numFmtId="43" fontId="1" fillId="0" borderId="11" xfId="1" applyFont="1" applyFill="1" applyBorder="1" applyAlignment="1">
      <alignment horizontal="right" wrapText="1"/>
    </xf>
    <xf numFmtId="43" fontId="1" fillId="0" borderId="12" xfId="1" applyFont="1" applyFill="1" applyBorder="1" applyAlignment="1">
      <alignment horizontal="right" wrapText="1"/>
    </xf>
    <xf numFmtId="0" fontId="5" fillId="0" borderId="12" xfId="0" applyFont="1" applyBorder="1" applyAlignment="1">
      <alignment wrapText="1"/>
    </xf>
    <xf numFmtId="0" fontId="5" fillId="3" borderId="12" xfId="0" applyFont="1" applyFill="1" applyBorder="1" applyAlignment="1">
      <alignment wrapText="1"/>
    </xf>
    <xf numFmtId="0" fontId="1" fillId="0" borderId="15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3" borderId="0" xfId="0" applyFont="1" applyFill="1" applyAlignment="1">
      <alignment vertical="center"/>
    </xf>
    <xf numFmtId="0" fontId="5" fillId="0" borderId="12" xfId="0" applyFont="1" applyBorder="1"/>
    <xf numFmtId="0" fontId="1" fillId="0" borderId="12" xfId="0" applyFont="1" applyBorder="1"/>
    <xf numFmtId="0" fontId="5" fillId="0" borderId="0" xfId="0" applyFont="1"/>
    <xf numFmtId="0" fontId="2" fillId="3" borderId="11" xfId="0" applyFont="1" applyFill="1" applyBorder="1" applyAlignment="1">
      <alignment vertical="center" wrapText="1"/>
    </xf>
    <xf numFmtId="43" fontId="2" fillId="0" borderId="11" xfId="1" applyFont="1" applyFill="1" applyBorder="1" applyAlignment="1">
      <alignment horizontal="right" wrapText="1"/>
    </xf>
    <xf numFmtId="43" fontId="2" fillId="0" borderId="12" xfId="1" applyFont="1" applyFill="1" applyBorder="1" applyAlignment="1">
      <alignment horizontal="right" wrapText="1"/>
    </xf>
    <xf numFmtId="0" fontId="1" fillId="0" borderId="11" xfId="0" applyFont="1" applyBorder="1" applyAlignment="1">
      <alignment wrapText="1"/>
    </xf>
    <xf numFmtId="43" fontId="6" fillId="0" borderId="12" xfId="1" applyFont="1" applyFill="1" applyBorder="1" applyAlignment="1" applyProtection="1">
      <alignment horizontal="right" wrapText="1" readingOrder="1"/>
      <protection locked="0"/>
    </xf>
    <xf numFmtId="43" fontId="6" fillId="3" borderId="11" xfId="1" applyFont="1" applyFill="1" applyBorder="1" applyAlignment="1" applyProtection="1">
      <alignment horizontal="right" wrapText="1" readingOrder="1"/>
      <protection locked="0"/>
    </xf>
    <xf numFmtId="43" fontId="6" fillId="3" borderId="12" xfId="1" applyFont="1" applyFill="1" applyBorder="1" applyAlignment="1" applyProtection="1">
      <alignment horizontal="right" wrapText="1" readingOrder="1"/>
      <protection locked="0"/>
    </xf>
    <xf numFmtId="0" fontId="1" fillId="0" borderId="12" xfId="0" applyFont="1" applyBorder="1" applyAlignment="1">
      <alignment wrapText="1"/>
    </xf>
    <xf numFmtId="0" fontId="2" fillId="0" borderId="12" xfId="0" applyFont="1" applyBorder="1" applyAlignment="1">
      <alignment horizontal="left" wrapText="1"/>
    </xf>
    <xf numFmtId="43" fontId="2" fillId="0" borderId="16" xfId="0" applyNumberFormat="1" applyFont="1" applyBorder="1" applyAlignment="1">
      <alignment horizontal="right"/>
    </xf>
    <xf numFmtId="0" fontId="7" fillId="0" borderId="0" xfId="0" applyFont="1"/>
    <xf numFmtId="0" fontId="7" fillId="0" borderId="12" xfId="0" applyFont="1" applyBorder="1"/>
    <xf numFmtId="0" fontId="2" fillId="0" borderId="11" xfId="0" applyFont="1" applyBorder="1" applyAlignment="1">
      <alignment wrapText="1"/>
    </xf>
    <xf numFmtId="43" fontId="1" fillId="0" borderId="12" xfId="1" applyFont="1" applyBorder="1" applyAlignment="1">
      <alignment horizontal="right" wrapText="1"/>
    </xf>
    <xf numFmtId="0" fontId="2" fillId="4" borderId="12" xfId="0" applyFont="1" applyFill="1" applyBorder="1" applyAlignment="1">
      <alignment vertical="center" wrapText="1"/>
    </xf>
    <xf numFmtId="43" fontId="2" fillId="4" borderId="12" xfId="1" applyFont="1" applyFill="1" applyBorder="1" applyAlignment="1">
      <alignment horizontal="right" wrapText="1"/>
    </xf>
    <xf numFmtId="0" fontId="2" fillId="0" borderId="0" xfId="0" applyFont="1"/>
    <xf numFmtId="0" fontId="0" fillId="0" borderId="0" xfId="0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6" xfId="0" applyFont="1" applyBorder="1" applyAlignment="1">
      <alignment horizontal="center" vertical="top" wrapText="1" readingOrder="1"/>
    </xf>
    <xf numFmtId="0" fontId="11" fillId="0" borderId="7" xfId="0" applyFont="1" applyBorder="1" applyAlignment="1">
      <alignment horizontal="center" vertical="top" wrapText="1" readingOrder="1"/>
    </xf>
    <xf numFmtId="0" fontId="11" fillId="0" borderId="8" xfId="0" applyFont="1" applyBorder="1" applyAlignment="1">
      <alignment horizontal="center" vertical="top" wrapText="1" readingOrder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565266</xdr:colOff>
      <xdr:row>187</xdr:row>
      <xdr:rowOff>149629</xdr:rowOff>
    </xdr:from>
    <xdr:to>
      <xdr:col>1</xdr:col>
      <xdr:colOff>1529542</xdr:colOff>
      <xdr:row>191</xdr:row>
      <xdr:rowOff>116378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B10BD0-10D5-4933-902A-CC1D3D703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47" t="-2" r="6593" b="12212"/>
        <a:stretch>
          <a:fillRect/>
        </a:stretch>
      </xdr:blipFill>
      <xdr:spPr bwMode="auto">
        <a:xfrm>
          <a:off x="565266" y="21305520"/>
          <a:ext cx="1562792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1496291</xdr:colOff>
      <xdr:row>187</xdr:row>
      <xdr:rowOff>157943</xdr:rowOff>
    </xdr:from>
    <xdr:to>
      <xdr:col>1</xdr:col>
      <xdr:colOff>2535383</xdr:colOff>
      <xdr:row>192</xdr:row>
      <xdr:rowOff>33251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AE06F360-A225-4F65-B07E-97C6478AE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807" y="21313834"/>
          <a:ext cx="1039092" cy="831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1354974</xdr:colOff>
      <xdr:row>187</xdr:row>
      <xdr:rowOff>182880</xdr:rowOff>
    </xdr:from>
    <xdr:to>
      <xdr:col>3</xdr:col>
      <xdr:colOff>939337</xdr:colOff>
      <xdr:row>191</xdr:row>
      <xdr:rowOff>133003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3B8DD31-C1E2-4BC0-A09A-C3A798EF7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898" y="21338771"/>
          <a:ext cx="1421475" cy="714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1064028</xdr:colOff>
      <xdr:row>188</xdr:row>
      <xdr:rowOff>66502</xdr:rowOff>
    </xdr:from>
    <xdr:to>
      <xdr:col>4</xdr:col>
      <xdr:colOff>58188</xdr:colOff>
      <xdr:row>193</xdr:row>
      <xdr:rowOff>24938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89540CA-3A83-439A-81E4-00F0E1E43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67" t="2020" r="-9067" b="-14798"/>
        <a:stretch>
          <a:fillRect/>
        </a:stretch>
      </xdr:blipFill>
      <xdr:spPr bwMode="auto">
        <a:xfrm>
          <a:off x="6966064" y="21413586"/>
          <a:ext cx="972589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241070</xdr:colOff>
      <xdr:row>2</xdr:row>
      <xdr:rowOff>83127</xdr:rowOff>
    </xdr:from>
    <xdr:to>
      <xdr:col>1</xdr:col>
      <xdr:colOff>2119267</xdr:colOff>
      <xdr:row>5</xdr:row>
      <xdr:rowOff>257695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5A9A176D-F0B8-43C9-8C54-A09B0AE2F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86" y="473825"/>
          <a:ext cx="1878197" cy="839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-fs01\Departamentos\Direcci&#243;n%20Administrativa%20y%20Financiera\Direcci&#243;n%20Administrativa%20y%20Financiera\SENSITIVO\PRESUPUESTOS\PRESUPUESTO%202025\PRESUPUESTO%20ARS%20SEMMA%202025%204-2-2025.xls" TargetMode="External"/><Relationship Id="rId1" Type="http://schemas.openxmlformats.org/officeDocument/2006/relationships/externalLinkPath" Target="file:///\\s-fs01\Departamentos\Direcci&#243;n%20Administrativa%20y%20Financiera\Direcci&#243;n%20Administrativa%20y%20Financiera\SENSITIVO\PRESUPUESTOS\PRESUPUESTO%202025\PRESUPUESTO%20ARS%20SEMMA%202025%204-2-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 EJECUTADOS 2024"/>
      <sheetName val="PRESUPUESTO RESUMEN"/>
      <sheetName val="GASTOS"/>
      <sheetName val="Gastos clasificadores actuali"/>
      <sheetName val="Presupuesto para publicar "/>
    </sheetNames>
    <sheetDataSet>
      <sheetData sheetId="0"/>
      <sheetData sheetId="1"/>
      <sheetData sheetId="2"/>
      <sheetData sheetId="3">
        <row r="7">
          <cell r="D7">
            <v>259296090.79999998</v>
          </cell>
        </row>
        <row r="45">
          <cell r="D45">
            <v>62976000</v>
          </cell>
        </row>
        <row r="75">
          <cell r="D75">
            <v>20500000</v>
          </cell>
        </row>
        <row r="83">
          <cell r="D83">
            <v>33500000</v>
          </cell>
        </row>
        <row r="94">
          <cell r="D94">
            <v>10055000</v>
          </cell>
        </row>
        <row r="113">
          <cell r="D113">
            <v>4119400</v>
          </cell>
        </row>
        <row r="120">
          <cell r="D120">
            <v>400000</v>
          </cell>
        </row>
        <row r="128">
          <cell r="D128">
            <v>5602000</v>
          </cell>
        </row>
        <row r="138">
          <cell r="D138">
            <v>10800000</v>
          </cell>
        </row>
        <row r="163">
          <cell r="D163">
            <v>2600000</v>
          </cell>
        </row>
        <row r="182">
          <cell r="D182">
            <v>3000000</v>
          </cell>
        </row>
        <row r="204">
          <cell r="D204">
            <v>5577596677.8429985</v>
          </cell>
        </row>
        <row r="243">
          <cell r="D243">
            <v>2020000</v>
          </cell>
        </row>
        <row r="252">
          <cell r="D252">
            <v>437500</v>
          </cell>
        </row>
        <row r="273">
          <cell r="D273">
            <v>4873100</v>
          </cell>
        </row>
        <row r="286">
          <cell r="D286">
            <v>132000</v>
          </cell>
        </row>
        <row r="331">
          <cell r="D331">
            <v>1010000</v>
          </cell>
        </row>
        <row r="355">
          <cell r="D355">
            <v>19300550</v>
          </cell>
        </row>
        <row r="382">
          <cell r="D382">
            <v>800000</v>
          </cell>
        </row>
        <row r="553">
          <cell r="D553">
            <v>9397446.6999999993</v>
          </cell>
        </row>
        <row r="573">
          <cell r="D573">
            <v>1224800</v>
          </cell>
        </row>
        <row r="642">
          <cell r="D642">
            <v>4500000</v>
          </cell>
        </row>
        <row r="690">
          <cell r="D690">
            <v>1000000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B6CCE-ACE8-4983-B4C9-973AE767DB3E}">
  <dimension ref="A2:G201"/>
  <sheetViews>
    <sheetView showGridLines="0" tabSelected="1" zoomScaleNormal="100" workbookViewId="0">
      <selection activeCell="B1" sqref="B1:F202"/>
    </sheetView>
  </sheetViews>
  <sheetFormatPr baseColWidth="10" defaultColWidth="10.28515625" defaultRowHeight="15" x14ac:dyDescent="0.25"/>
  <cols>
    <col min="1" max="1" width="8" customWidth="1"/>
    <col min="2" max="2" width="46.28515625" customWidth="1"/>
    <col min="3" max="3" width="24.5703125" style="63" customWidth="1"/>
    <col min="4" max="4" width="26.42578125" customWidth="1"/>
    <col min="6" max="7" width="16.140625" bestFit="1" customWidth="1"/>
    <col min="257" max="257" width="8" customWidth="1"/>
    <col min="258" max="258" width="46.28515625" customWidth="1"/>
    <col min="259" max="259" width="24.5703125" customWidth="1"/>
    <col min="260" max="260" width="26.42578125" customWidth="1"/>
    <col min="262" max="263" width="16.140625" bestFit="1" customWidth="1"/>
    <col min="513" max="513" width="8" customWidth="1"/>
    <col min="514" max="514" width="46.28515625" customWidth="1"/>
    <col min="515" max="515" width="24.5703125" customWidth="1"/>
    <col min="516" max="516" width="26.42578125" customWidth="1"/>
    <col min="518" max="519" width="16.140625" bestFit="1" customWidth="1"/>
    <col min="769" max="769" width="8" customWidth="1"/>
    <col min="770" max="770" width="46.28515625" customWidth="1"/>
    <col min="771" max="771" width="24.5703125" customWidth="1"/>
    <col min="772" max="772" width="26.42578125" customWidth="1"/>
    <col min="774" max="775" width="16.140625" bestFit="1" customWidth="1"/>
    <col min="1025" max="1025" width="8" customWidth="1"/>
    <col min="1026" max="1026" width="46.28515625" customWidth="1"/>
    <col min="1027" max="1027" width="24.5703125" customWidth="1"/>
    <col min="1028" max="1028" width="26.42578125" customWidth="1"/>
    <col min="1030" max="1031" width="16.140625" bestFit="1" customWidth="1"/>
    <col min="1281" max="1281" width="8" customWidth="1"/>
    <col min="1282" max="1282" width="46.28515625" customWidth="1"/>
    <col min="1283" max="1283" width="24.5703125" customWidth="1"/>
    <col min="1284" max="1284" width="26.42578125" customWidth="1"/>
    <col min="1286" max="1287" width="16.140625" bestFit="1" customWidth="1"/>
    <col min="1537" max="1537" width="8" customWidth="1"/>
    <col min="1538" max="1538" width="46.28515625" customWidth="1"/>
    <col min="1539" max="1539" width="24.5703125" customWidth="1"/>
    <col min="1540" max="1540" width="26.42578125" customWidth="1"/>
    <col min="1542" max="1543" width="16.140625" bestFit="1" customWidth="1"/>
    <col min="1793" max="1793" width="8" customWidth="1"/>
    <col min="1794" max="1794" width="46.28515625" customWidth="1"/>
    <col min="1795" max="1795" width="24.5703125" customWidth="1"/>
    <col min="1796" max="1796" width="26.42578125" customWidth="1"/>
    <col min="1798" max="1799" width="16.140625" bestFit="1" customWidth="1"/>
    <col min="2049" max="2049" width="8" customWidth="1"/>
    <col min="2050" max="2050" width="46.28515625" customWidth="1"/>
    <col min="2051" max="2051" width="24.5703125" customWidth="1"/>
    <col min="2052" max="2052" width="26.42578125" customWidth="1"/>
    <col min="2054" max="2055" width="16.140625" bestFit="1" customWidth="1"/>
    <col min="2305" max="2305" width="8" customWidth="1"/>
    <col min="2306" max="2306" width="46.28515625" customWidth="1"/>
    <col min="2307" max="2307" width="24.5703125" customWidth="1"/>
    <col min="2308" max="2308" width="26.42578125" customWidth="1"/>
    <col min="2310" max="2311" width="16.140625" bestFit="1" customWidth="1"/>
    <col min="2561" max="2561" width="8" customWidth="1"/>
    <col min="2562" max="2562" width="46.28515625" customWidth="1"/>
    <col min="2563" max="2563" width="24.5703125" customWidth="1"/>
    <col min="2564" max="2564" width="26.42578125" customWidth="1"/>
    <col min="2566" max="2567" width="16.140625" bestFit="1" customWidth="1"/>
    <col min="2817" max="2817" width="8" customWidth="1"/>
    <col min="2818" max="2818" width="46.28515625" customWidth="1"/>
    <col min="2819" max="2819" width="24.5703125" customWidth="1"/>
    <col min="2820" max="2820" width="26.42578125" customWidth="1"/>
    <col min="2822" max="2823" width="16.140625" bestFit="1" customWidth="1"/>
    <col min="3073" max="3073" width="8" customWidth="1"/>
    <col min="3074" max="3074" width="46.28515625" customWidth="1"/>
    <col min="3075" max="3075" width="24.5703125" customWidth="1"/>
    <col min="3076" max="3076" width="26.42578125" customWidth="1"/>
    <col min="3078" max="3079" width="16.140625" bestFit="1" customWidth="1"/>
    <col min="3329" max="3329" width="8" customWidth="1"/>
    <col min="3330" max="3330" width="46.28515625" customWidth="1"/>
    <col min="3331" max="3331" width="24.5703125" customWidth="1"/>
    <col min="3332" max="3332" width="26.42578125" customWidth="1"/>
    <col min="3334" max="3335" width="16.140625" bestFit="1" customWidth="1"/>
    <col min="3585" max="3585" width="8" customWidth="1"/>
    <col min="3586" max="3586" width="46.28515625" customWidth="1"/>
    <col min="3587" max="3587" width="24.5703125" customWidth="1"/>
    <col min="3588" max="3588" width="26.42578125" customWidth="1"/>
    <col min="3590" max="3591" width="16.140625" bestFit="1" customWidth="1"/>
    <col min="3841" max="3841" width="8" customWidth="1"/>
    <col min="3842" max="3842" width="46.28515625" customWidth="1"/>
    <col min="3843" max="3843" width="24.5703125" customWidth="1"/>
    <col min="3844" max="3844" width="26.42578125" customWidth="1"/>
    <col min="3846" max="3847" width="16.140625" bestFit="1" customWidth="1"/>
    <col min="4097" max="4097" width="8" customWidth="1"/>
    <col min="4098" max="4098" width="46.28515625" customWidth="1"/>
    <col min="4099" max="4099" width="24.5703125" customWidth="1"/>
    <col min="4100" max="4100" width="26.42578125" customWidth="1"/>
    <col min="4102" max="4103" width="16.140625" bestFit="1" customWidth="1"/>
    <col min="4353" max="4353" width="8" customWidth="1"/>
    <col min="4354" max="4354" width="46.28515625" customWidth="1"/>
    <col min="4355" max="4355" width="24.5703125" customWidth="1"/>
    <col min="4356" max="4356" width="26.42578125" customWidth="1"/>
    <col min="4358" max="4359" width="16.140625" bestFit="1" customWidth="1"/>
    <col min="4609" max="4609" width="8" customWidth="1"/>
    <col min="4610" max="4610" width="46.28515625" customWidth="1"/>
    <col min="4611" max="4611" width="24.5703125" customWidth="1"/>
    <col min="4612" max="4612" width="26.42578125" customWidth="1"/>
    <col min="4614" max="4615" width="16.140625" bestFit="1" customWidth="1"/>
    <col min="4865" max="4865" width="8" customWidth="1"/>
    <col min="4866" max="4866" width="46.28515625" customWidth="1"/>
    <col min="4867" max="4867" width="24.5703125" customWidth="1"/>
    <col min="4868" max="4868" width="26.42578125" customWidth="1"/>
    <col min="4870" max="4871" width="16.140625" bestFit="1" customWidth="1"/>
    <col min="5121" max="5121" width="8" customWidth="1"/>
    <col min="5122" max="5122" width="46.28515625" customWidth="1"/>
    <col min="5123" max="5123" width="24.5703125" customWidth="1"/>
    <col min="5124" max="5124" width="26.42578125" customWidth="1"/>
    <col min="5126" max="5127" width="16.140625" bestFit="1" customWidth="1"/>
    <col min="5377" max="5377" width="8" customWidth="1"/>
    <col min="5378" max="5378" width="46.28515625" customWidth="1"/>
    <col min="5379" max="5379" width="24.5703125" customWidth="1"/>
    <col min="5380" max="5380" width="26.42578125" customWidth="1"/>
    <col min="5382" max="5383" width="16.140625" bestFit="1" customWidth="1"/>
    <col min="5633" max="5633" width="8" customWidth="1"/>
    <col min="5634" max="5634" width="46.28515625" customWidth="1"/>
    <col min="5635" max="5635" width="24.5703125" customWidth="1"/>
    <col min="5636" max="5636" width="26.42578125" customWidth="1"/>
    <col min="5638" max="5639" width="16.140625" bestFit="1" customWidth="1"/>
    <col min="5889" max="5889" width="8" customWidth="1"/>
    <col min="5890" max="5890" width="46.28515625" customWidth="1"/>
    <col min="5891" max="5891" width="24.5703125" customWidth="1"/>
    <col min="5892" max="5892" width="26.42578125" customWidth="1"/>
    <col min="5894" max="5895" width="16.140625" bestFit="1" customWidth="1"/>
    <col min="6145" max="6145" width="8" customWidth="1"/>
    <col min="6146" max="6146" width="46.28515625" customWidth="1"/>
    <col min="6147" max="6147" width="24.5703125" customWidth="1"/>
    <col min="6148" max="6148" width="26.42578125" customWidth="1"/>
    <col min="6150" max="6151" width="16.140625" bestFit="1" customWidth="1"/>
    <col min="6401" max="6401" width="8" customWidth="1"/>
    <col min="6402" max="6402" width="46.28515625" customWidth="1"/>
    <col min="6403" max="6403" width="24.5703125" customWidth="1"/>
    <col min="6404" max="6404" width="26.42578125" customWidth="1"/>
    <col min="6406" max="6407" width="16.140625" bestFit="1" customWidth="1"/>
    <col min="6657" max="6657" width="8" customWidth="1"/>
    <col min="6658" max="6658" width="46.28515625" customWidth="1"/>
    <col min="6659" max="6659" width="24.5703125" customWidth="1"/>
    <col min="6660" max="6660" width="26.42578125" customWidth="1"/>
    <col min="6662" max="6663" width="16.140625" bestFit="1" customWidth="1"/>
    <col min="6913" max="6913" width="8" customWidth="1"/>
    <col min="6914" max="6914" width="46.28515625" customWidth="1"/>
    <col min="6915" max="6915" width="24.5703125" customWidth="1"/>
    <col min="6916" max="6916" width="26.42578125" customWidth="1"/>
    <col min="6918" max="6919" width="16.140625" bestFit="1" customWidth="1"/>
    <col min="7169" max="7169" width="8" customWidth="1"/>
    <col min="7170" max="7170" width="46.28515625" customWidth="1"/>
    <col min="7171" max="7171" width="24.5703125" customWidth="1"/>
    <col min="7172" max="7172" width="26.42578125" customWidth="1"/>
    <col min="7174" max="7175" width="16.140625" bestFit="1" customWidth="1"/>
    <col min="7425" max="7425" width="8" customWidth="1"/>
    <col min="7426" max="7426" width="46.28515625" customWidth="1"/>
    <col min="7427" max="7427" width="24.5703125" customWidth="1"/>
    <col min="7428" max="7428" width="26.42578125" customWidth="1"/>
    <col min="7430" max="7431" width="16.140625" bestFit="1" customWidth="1"/>
    <col min="7681" max="7681" width="8" customWidth="1"/>
    <col min="7682" max="7682" width="46.28515625" customWidth="1"/>
    <col min="7683" max="7683" width="24.5703125" customWidth="1"/>
    <col min="7684" max="7684" width="26.42578125" customWidth="1"/>
    <col min="7686" max="7687" width="16.140625" bestFit="1" customWidth="1"/>
    <col min="7937" max="7937" width="8" customWidth="1"/>
    <col min="7938" max="7938" width="46.28515625" customWidth="1"/>
    <col min="7939" max="7939" width="24.5703125" customWidth="1"/>
    <col min="7940" max="7940" width="26.42578125" customWidth="1"/>
    <col min="7942" max="7943" width="16.140625" bestFit="1" customWidth="1"/>
    <col min="8193" max="8193" width="8" customWidth="1"/>
    <col min="8194" max="8194" width="46.28515625" customWidth="1"/>
    <col min="8195" max="8195" width="24.5703125" customWidth="1"/>
    <col min="8196" max="8196" width="26.42578125" customWidth="1"/>
    <col min="8198" max="8199" width="16.140625" bestFit="1" customWidth="1"/>
    <col min="8449" max="8449" width="8" customWidth="1"/>
    <col min="8450" max="8450" width="46.28515625" customWidth="1"/>
    <col min="8451" max="8451" width="24.5703125" customWidth="1"/>
    <col min="8452" max="8452" width="26.42578125" customWidth="1"/>
    <col min="8454" max="8455" width="16.140625" bestFit="1" customWidth="1"/>
    <col min="8705" max="8705" width="8" customWidth="1"/>
    <col min="8706" max="8706" width="46.28515625" customWidth="1"/>
    <col min="8707" max="8707" width="24.5703125" customWidth="1"/>
    <col min="8708" max="8708" width="26.42578125" customWidth="1"/>
    <col min="8710" max="8711" width="16.140625" bestFit="1" customWidth="1"/>
    <col min="8961" max="8961" width="8" customWidth="1"/>
    <col min="8962" max="8962" width="46.28515625" customWidth="1"/>
    <col min="8963" max="8963" width="24.5703125" customWidth="1"/>
    <col min="8964" max="8964" width="26.42578125" customWidth="1"/>
    <col min="8966" max="8967" width="16.140625" bestFit="1" customWidth="1"/>
    <col min="9217" max="9217" width="8" customWidth="1"/>
    <col min="9218" max="9218" width="46.28515625" customWidth="1"/>
    <col min="9219" max="9219" width="24.5703125" customWidth="1"/>
    <col min="9220" max="9220" width="26.42578125" customWidth="1"/>
    <col min="9222" max="9223" width="16.140625" bestFit="1" customWidth="1"/>
    <col min="9473" max="9473" width="8" customWidth="1"/>
    <col min="9474" max="9474" width="46.28515625" customWidth="1"/>
    <col min="9475" max="9475" width="24.5703125" customWidth="1"/>
    <col min="9476" max="9476" width="26.42578125" customWidth="1"/>
    <col min="9478" max="9479" width="16.140625" bestFit="1" customWidth="1"/>
    <col min="9729" max="9729" width="8" customWidth="1"/>
    <col min="9730" max="9730" width="46.28515625" customWidth="1"/>
    <col min="9731" max="9731" width="24.5703125" customWidth="1"/>
    <col min="9732" max="9732" width="26.42578125" customWidth="1"/>
    <col min="9734" max="9735" width="16.140625" bestFit="1" customWidth="1"/>
    <col min="9985" max="9985" width="8" customWidth="1"/>
    <col min="9986" max="9986" width="46.28515625" customWidth="1"/>
    <col min="9987" max="9987" width="24.5703125" customWidth="1"/>
    <col min="9988" max="9988" width="26.42578125" customWidth="1"/>
    <col min="9990" max="9991" width="16.140625" bestFit="1" customWidth="1"/>
    <col min="10241" max="10241" width="8" customWidth="1"/>
    <col min="10242" max="10242" width="46.28515625" customWidth="1"/>
    <col min="10243" max="10243" width="24.5703125" customWidth="1"/>
    <col min="10244" max="10244" width="26.42578125" customWidth="1"/>
    <col min="10246" max="10247" width="16.140625" bestFit="1" customWidth="1"/>
    <col min="10497" max="10497" width="8" customWidth="1"/>
    <col min="10498" max="10498" width="46.28515625" customWidth="1"/>
    <col min="10499" max="10499" width="24.5703125" customWidth="1"/>
    <col min="10500" max="10500" width="26.42578125" customWidth="1"/>
    <col min="10502" max="10503" width="16.140625" bestFit="1" customWidth="1"/>
    <col min="10753" max="10753" width="8" customWidth="1"/>
    <col min="10754" max="10754" width="46.28515625" customWidth="1"/>
    <col min="10755" max="10755" width="24.5703125" customWidth="1"/>
    <col min="10756" max="10756" width="26.42578125" customWidth="1"/>
    <col min="10758" max="10759" width="16.140625" bestFit="1" customWidth="1"/>
    <col min="11009" max="11009" width="8" customWidth="1"/>
    <col min="11010" max="11010" width="46.28515625" customWidth="1"/>
    <col min="11011" max="11011" width="24.5703125" customWidth="1"/>
    <col min="11012" max="11012" width="26.42578125" customWidth="1"/>
    <col min="11014" max="11015" width="16.140625" bestFit="1" customWidth="1"/>
    <col min="11265" max="11265" width="8" customWidth="1"/>
    <col min="11266" max="11266" width="46.28515625" customWidth="1"/>
    <col min="11267" max="11267" width="24.5703125" customWidth="1"/>
    <col min="11268" max="11268" width="26.42578125" customWidth="1"/>
    <col min="11270" max="11271" width="16.140625" bestFit="1" customWidth="1"/>
    <col min="11521" max="11521" width="8" customWidth="1"/>
    <col min="11522" max="11522" width="46.28515625" customWidth="1"/>
    <col min="11523" max="11523" width="24.5703125" customWidth="1"/>
    <col min="11524" max="11524" width="26.42578125" customWidth="1"/>
    <col min="11526" max="11527" width="16.140625" bestFit="1" customWidth="1"/>
    <col min="11777" max="11777" width="8" customWidth="1"/>
    <col min="11778" max="11778" width="46.28515625" customWidth="1"/>
    <col min="11779" max="11779" width="24.5703125" customWidth="1"/>
    <col min="11780" max="11780" width="26.42578125" customWidth="1"/>
    <col min="11782" max="11783" width="16.140625" bestFit="1" customWidth="1"/>
    <col min="12033" max="12033" width="8" customWidth="1"/>
    <col min="12034" max="12034" width="46.28515625" customWidth="1"/>
    <col min="12035" max="12035" width="24.5703125" customWidth="1"/>
    <col min="12036" max="12036" width="26.42578125" customWidth="1"/>
    <col min="12038" max="12039" width="16.140625" bestFit="1" customWidth="1"/>
    <col min="12289" max="12289" width="8" customWidth="1"/>
    <col min="12290" max="12290" width="46.28515625" customWidth="1"/>
    <col min="12291" max="12291" width="24.5703125" customWidth="1"/>
    <col min="12292" max="12292" width="26.42578125" customWidth="1"/>
    <col min="12294" max="12295" width="16.140625" bestFit="1" customWidth="1"/>
    <col min="12545" max="12545" width="8" customWidth="1"/>
    <col min="12546" max="12546" width="46.28515625" customWidth="1"/>
    <col min="12547" max="12547" width="24.5703125" customWidth="1"/>
    <col min="12548" max="12548" width="26.42578125" customWidth="1"/>
    <col min="12550" max="12551" width="16.140625" bestFit="1" customWidth="1"/>
    <col min="12801" max="12801" width="8" customWidth="1"/>
    <col min="12802" max="12802" width="46.28515625" customWidth="1"/>
    <col min="12803" max="12803" width="24.5703125" customWidth="1"/>
    <col min="12804" max="12804" width="26.42578125" customWidth="1"/>
    <col min="12806" max="12807" width="16.140625" bestFit="1" customWidth="1"/>
    <col min="13057" max="13057" width="8" customWidth="1"/>
    <col min="13058" max="13058" width="46.28515625" customWidth="1"/>
    <col min="13059" max="13059" width="24.5703125" customWidth="1"/>
    <col min="13060" max="13060" width="26.42578125" customWidth="1"/>
    <col min="13062" max="13063" width="16.140625" bestFit="1" customWidth="1"/>
    <col min="13313" max="13313" width="8" customWidth="1"/>
    <col min="13314" max="13314" width="46.28515625" customWidth="1"/>
    <col min="13315" max="13315" width="24.5703125" customWidth="1"/>
    <col min="13316" max="13316" width="26.42578125" customWidth="1"/>
    <col min="13318" max="13319" width="16.140625" bestFit="1" customWidth="1"/>
    <col min="13569" max="13569" width="8" customWidth="1"/>
    <col min="13570" max="13570" width="46.28515625" customWidth="1"/>
    <col min="13571" max="13571" width="24.5703125" customWidth="1"/>
    <col min="13572" max="13572" width="26.42578125" customWidth="1"/>
    <col min="13574" max="13575" width="16.140625" bestFit="1" customWidth="1"/>
    <col min="13825" max="13825" width="8" customWidth="1"/>
    <col min="13826" max="13826" width="46.28515625" customWidth="1"/>
    <col min="13827" max="13827" width="24.5703125" customWidth="1"/>
    <col min="13828" max="13828" width="26.42578125" customWidth="1"/>
    <col min="13830" max="13831" width="16.140625" bestFit="1" customWidth="1"/>
    <col min="14081" max="14081" width="8" customWidth="1"/>
    <col min="14082" max="14082" width="46.28515625" customWidth="1"/>
    <col min="14083" max="14083" width="24.5703125" customWidth="1"/>
    <col min="14084" max="14084" width="26.42578125" customWidth="1"/>
    <col min="14086" max="14087" width="16.140625" bestFit="1" customWidth="1"/>
    <col min="14337" max="14337" width="8" customWidth="1"/>
    <col min="14338" max="14338" width="46.28515625" customWidth="1"/>
    <col min="14339" max="14339" width="24.5703125" customWidth="1"/>
    <col min="14340" max="14340" width="26.42578125" customWidth="1"/>
    <col min="14342" max="14343" width="16.140625" bestFit="1" customWidth="1"/>
    <col min="14593" max="14593" width="8" customWidth="1"/>
    <col min="14594" max="14594" width="46.28515625" customWidth="1"/>
    <col min="14595" max="14595" width="24.5703125" customWidth="1"/>
    <col min="14596" max="14596" width="26.42578125" customWidth="1"/>
    <col min="14598" max="14599" width="16.140625" bestFit="1" customWidth="1"/>
    <col min="14849" max="14849" width="8" customWidth="1"/>
    <col min="14850" max="14850" width="46.28515625" customWidth="1"/>
    <col min="14851" max="14851" width="24.5703125" customWidth="1"/>
    <col min="14852" max="14852" width="26.42578125" customWidth="1"/>
    <col min="14854" max="14855" width="16.140625" bestFit="1" customWidth="1"/>
    <col min="15105" max="15105" width="8" customWidth="1"/>
    <col min="15106" max="15106" width="46.28515625" customWidth="1"/>
    <col min="15107" max="15107" width="24.5703125" customWidth="1"/>
    <col min="15108" max="15108" width="26.42578125" customWidth="1"/>
    <col min="15110" max="15111" width="16.140625" bestFit="1" customWidth="1"/>
    <col min="15361" max="15361" width="8" customWidth="1"/>
    <col min="15362" max="15362" width="46.28515625" customWidth="1"/>
    <col min="15363" max="15363" width="24.5703125" customWidth="1"/>
    <col min="15364" max="15364" width="26.42578125" customWidth="1"/>
    <col min="15366" max="15367" width="16.140625" bestFit="1" customWidth="1"/>
    <col min="15617" max="15617" width="8" customWidth="1"/>
    <col min="15618" max="15618" width="46.28515625" customWidth="1"/>
    <col min="15619" max="15619" width="24.5703125" customWidth="1"/>
    <col min="15620" max="15620" width="26.42578125" customWidth="1"/>
    <col min="15622" max="15623" width="16.140625" bestFit="1" customWidth="1"/>
    <col min="15873" max="15873" width="8" customWidth="1"/>
    <col min="15874" max="15874" width="46.28515625" customWidth="1"/>
    <col min="15875" max="15875" width="24.5703125" customWidth="1"/>
    <col min="15876" max="15876" width="26.42578125" customWidth="1"/>
    <col min="15878" max="15879" width="16.140625" bestFit="1" customWidth="1"/>
    <col min="16129" max="16129" width="8" customWidth="1"/>
    <col min="16130" max="16130" width="46.28515625" customWidth="1"/>
    <col min="16131" max="16131" width="24.5703125" customWidth="1"/>
    <col min="16132" max="16132" width="26.42578125" customWidth="1"/>
    <col min="16134" max="16135" width="16.140625" bestFit="1" customWidth="1"/>
  </cols>
  <sheetData>
    <row r="2" spans="1:7" ht="15.75" thickBot="1" x14ac:dyDescent="0.3">
      <c r="A2" s="1"/>
      <c r="B2" s="1"/>
      <c r="C2" s="2"/>
      <c r="D2" s="1"/>
      <c r="E2" s="1"/>
    </row>
    <row r="3" spans="1:7" ht="15.75" x14ac:dyDescent="0.25">
      <c r="A3" s="1"/>
      <c r="B3" s="64" t="s">
        <v>0</v>
      </c>
      <c r="C3" s="65"/>
      <c r="D3" s="66"/>
      <c r="E3" s="1"/>
    </row>
    <row r="4" spans="1:7" ht="15.75" x14ac:dyDescent="0.25">
      <c r="A4" s="1"/>
      <c r="B4" s="67">
        <v>2025</v>
      </c>
      <c r="C4" s="68"/>
      <c r="D4" s="69"/>
      <c r="E4" s="1"/>
    </row>
    <row r="5" spans="1:7" ht="21" customHeight="1" x14ac:dyDescent="0.25">
      <c r="A5" s="1"/>
      <c r="B5" s="70" t="s">
        <v>1</v>
      </c>
      <c r="C5" s="71"/>
      <c r="D5" s="72"/>
      <c r="E5" s="1"/>
    </row>
    <row r="6" spans="1:7" ht="27" customHeight="1" thickBot="1" x14ac:dyDescent="0.3">
      <c r="A6" s="1"/>
      <c r="B6" s="73" t="s">
        <v>2</v>
      </c>
      <c r="C6" s="74"/>
      <c r="D6" s="75"/>
      <c r="E6" s="1"/>
    </row>
    <row r="7" spans="1:7" ht="36.950000000000003" customHeight="1" x14ac:dyDescent="0.25">
      <c r="A7" s="1"/>
      <c r="B7" s="3" t="s">
        <v>3</v>
      </c>
      <c r="C7" s="4" t="s">
        <v>4</v>
      </c>
      <c r="D7" s="5" t="s">
        <v>5</v>
      </c>
      <c r="E7" s="1"/>
    </row>
    <row r="8" spans="1:7" x14ac:dyDescent="0.25">
      <c r="A8" s="1"/>
      <c r="B8" s="6" t="s">
        <v>6</v>
      </c>
      <c r="C8" s="7"/>
      <c r="D8" s="8"/>
      <c r="E8" s="1"/>
    </row>
    <row r="9" spans="1:7" x14ac:dyDescent="0.25">
      <c r="A9" s="1"/>
      <c r="B9" s="9" t="s">
        <v>7</v>
      </c>
      <c r="C9" s="10">
        <f>+C10+C23+C41+C43+C51</f>
        <v>376272090.79999995</v>
      </c>
      <c r="D9" s="10">
        <f>C9</f>
        <v>376272090.79999995</v>
      </c>
      <c r="E9" s="1"/>
      <c r="F9" s="11"/>
      <c r="G9" s="12"/>
    </row>
    <row r="10" spans="1:7" x14ac:dyDescent="0.25">
      <c r="A10" s="1"/>
      <c r="B10" s="13" t="s">
        <v>8</v>
      </c>
      <c r="C10" s="14">
        <f>+'[1]Gastos clasificadores actuali'!D7</f>
        <v>259296090.79999998</v>
      </c>
      <c r="D10" s="15">
        <f>+C10</f>
        <v>259296090.79999998</v>
      </c>
      <c r="E10" s="1"/>
      <c r="F10" s="12"/>
      <c r="G10" s="16"/>
    </row>
    <row r="11" spans="1:7" ht="45" hidden="1" customHeight="1" x14ac:dyDescent="0.25">
      <c r="A11" s="1"/>
      <c r="B11" s="13" t="s">
        <v>9</v>
      </c>
      <c r="C11" s="14"/>
      <c r="D11" s="17"/>
      <c r="E11" s="1"/>
    </row>
    <row r="12" spans="1:7" ht="75" hidden="1" customHeight="1" x14ac:dyDescent="0.25">
      <c r="A12" s="1"/>
      <c r="B12" s="13" t="s">
        <v>10</v>
      </c>
      <c r="C12" s="14"/>
      <c r="D12" s="17"/>
      <c r="E12" s="1"/>
    </row>
    <row r="13" spans="1:7" ht="75" hidden="1" customHeight="1" x14ac:dyDescent="0.25">
      <c r="A13" s="1"/>
      <c r="B13" s="13" t="s">
        <v>11</v>
      </c>
      <c r="C13" s="14"/>
      <c r="D13" s="17"/>
      <c r="E13" s="1"/>
    </row>
    <row r="14" spans="1:7" ht="30" hidden="1" customHeight="1" x14ac:dyDescent="0.25">
      <c r="A14" s="1"/>
      <c r="B14" s="13" t="s">
        <v>12</v>
      </c>
      <c r="C14" s="14"/>
      <c r="D14" s="17"/>
      <c r="E14" s="1"/>
    </row>
    <row r="15" spans="1:7" ht="15" hidden="1" customHeight="1" x14ac:dyDescent="0.25">
      <c r="A15" s="1"/>
      <c r="B15" s="18" t="s">
        <v>13</v>
      </c>
      <c r="C15" s="14"/>
      <c r="D15" s="17"/>
      <c r="E15" s="1"/>
    </row>
    <row r="16" spans="1:7" ht="45" hidden="1" customHeight="1" x14ac:dyDescent="0.25">
      <c r="A16" s="1"/>
      <c r="B16" s="13" t="s">
        <v>14</v>
      </c>
      <c r="C16" s="14"/>
      <c r="D16" s="17"/>
      <c r="E16" s="1"/>
    </row>
    <row r="17" spans="1:6" ht="45" hidden="1" customHeight="1" x14ac:dyDescent="0.25">
      <c r="A17" s="1"/>
      <c r="B17" s="13" t="s">
        <v>15</v>
      </c>
      <c r="C17" s="14"/>
      <c r="D17" s="17"/>
      <c r="E17" s="1"/>
    </row>
    <row r="18" spans="1:6" ht="60" hidden="1" customHeight="1" x14ac:dyDescent="0.25">
      <c r="A18" s="1"/>
      <c r="B18" s="13" t="s">
        <v>16</v>
      </c>
      <c r="C18" s="14"/>
      <c r="D18" s="17"/>
      <c r="E18" s="1"/>
    </row>
    <row r="19" spans="1:6" ht="45" hidden="1" customHeight="1" x14ac:dyDescent="0.25">
      <c r="A19" s="1"/>
      <c r="B19" s="13" t="s">
        <v>17</v>
      </c>
      <c r="C19" s="14"/>
      <c r="D19" s="17"/>
      <c r="E19" s="1"/>
    </row>
    <row r="20" spans="1:6" ht="60" hidden="1" customHeight="1" x14ac:dyDescent="0.25">
      <c r="A20" s="1"/>
      <c r="B20" s="13" t="s">
        <v>18</v>
      </c>
      <c r="C20" s="14"/>
      <c r="D20" s="17"/>
      <c r="E20" s="1"/>
    </row>
    <row r="21" spans="1:6" ht="15" hidden="1" customHeight="1" x14ac:dyDescent="0.25">
      <c r="A21" s="1"/>
      <c r="B21" s="13" t="s">
        <v>19</v>
      </c>
      <c r="C21" s="14"/>
      <c r="D21" s="17"/>
      <c r="E21" s="1"/>
    </row>
    <row r="22" spans="1:6" ht="45" hidden="1" customHeight="1" x14ac:dyDescent="0.25">
      <c r="A22" s="1"/>
      <c r="B22" s="13" t="s">
        <v>20</v>
      </c>
      <c r="C22" s="14"/>
      <c r="D22" s="17"/>
      <c r="E22" s="1"/>
    </row>
    <row r="23" spans="1:6" x14ac:dyDescent="0.25">
      <c r="A23" s="1"/>
      <c r="B23" s="13" t="s">
        <v>21</v>
      </c>
      <c r="C23" s="14">
        <f>+'[1]Gastos clasificadores actuali'!D45</f>
        <v>62976000</v>
      </c>
      <c r="D23" s="19">
        <f>+C23</f>
        <v>62976000</v>
      </c>
      <c r="E23" s="1"/>
      <c r="F23" s="11"/>
    </row>
    <row r="24" spans="1:6" ht="30" hidden="1" customHeight="1" x14ac:dyDescent="0.25">
      <c r="A24" s="1"/>
      <c r="B24" s="13" t="s">
        <v>22</v>
      </c>
      <c r="C24" s="14"/>
      <c r="D24" s="15"/>
      <c r="E24" s="1"/>
    </row>
    <row r="25" spans="1:6" ht="15" hidden="1" customHeight="1" x14ac:dyDescent="0.25">
      <c r="A25" s="1"/>
      <c r="B25" s="20" t="s">
        <v>23</v>
      </c>
      <c r="C25" s="14"/>
      <c r="D25" s="15"/>
      <c r="E25" s="1"/>
    </row>
    <row r="26" spans="1:6" ht="15" hidden="1" customHeight="1" x14ac:dyDescent="0.25">
      <c r="A26" s="1"/>
      <c r="B26" s="20" t="s">
        <v>24</v>
      </c>
      <c r="C26" s="14"/>
      <c r="D26" s="15"/>
      <c r="E26" s="1"/>
    </row>
    <row r="27" spans="1:6" ht="15" hidden="1" customHeight="1" x14ac:dyDescent="0.25">
      <c r="A27" s="1"/>
      <c r="B27" s="20" t="s">
        <v>25</v>
      </c>
      <c r="C27" s="14"/>
      <c r="D27" s="15"/>
      <c r="E27" s="1"/>
    </row>
    <row r="28" spans="1:6" ht="15" hidden="1" customHeight="1" x14ac:dyDescent="0.25">
      <c r="A28" s="1"/>
      <c r="B28" s="20" t="s">
        <v>26</v>
      </c>
      <c r="C28" s="14"/>
      <c r="D28" s="15"/>
      <c r="E28" s="1"/>
    </row>
    <row r="29" spans="1:6" ht="15" hidden="1" customHeight="1" x14ac:dyDescent="0.25">
      <c r="A29" s="1"/>
      <c r="B29" s="20" t="s">
        <v>27</v>
      </c>
      <c r="C29" s="14"/>
      <c r="D29" s="15"/>
      <c r="E29" s="1"/>
    </row>
    <row r="30" spans="1:6" ht="15" hidden="1" customHeight="1" x14ac:dyDescent="0.25">
      <c r="A30" s="1"/>
      <c r="B30" s="20" t="s">
        <v>28</v>
      </c>
      <c r="C30" s="14"/>
      <c r="D30" s="15"/>
      <c r="E30" s="1"/>
    </row>
    <row r="31" spans="1:6" ht="15" hidden="1" customHeight="1" x14ac:dyDescent="0.25">
      <c r="A31" s="1"/>
      <c r="B31" s="20" t="s">
        <v>29</v>
      </c>
      <c r="C31" s="14"/>
      <c r="D31" s="15"/>
      <c r="E31" s="1"/>
    </row>
    <row r="32" spans="1:6" ht="15" hidden="1" customHeight="1" x14ac:dyDescent="0.25">
      <c r="A32" s="1"/>
      <c r="B32" s="20" t="s">
        <v>30</v>
      </c>
      <c r="C32" s="14"/>
      <c r="D32" s="15"/>
      <c r="E32" s="1"/>
    </row>
    <row r="33" spans="1:5" ht="15" hidden="1" customHeight="1" x14ac:dyDescent="0.25">
      <c r="A33" s="1"/>
      <c r="B33" s="20" t="s">
        <v>31</v>
      </c>
      <c r="C33" s="14"/>
      <c r="D33" s="15"/>
      <c r="E33" s="1"/>
    </row>
    <row r="34" spans="1:5" ht="15" hidden="1" customHeight="1" x14ac:dyDescent="0.25">
      <c r="A34" s="1"/>
      <c r="B34" s="20" t="s">
        <v>32</v>
      </c>
      <c r="C34" s="14"/>
      <c r="D34" s="15"/>
      <c r="E34" s="1"/>
    </row>
    <row r="35" spans="1:5" ht="15" hidden="1" customHeight="1" x14ac:dyDescent="0.25">
      <c r="A35" s="1"/>
      <c r="B35" s="20" t="s">
        <v>33</v>
      </c>
      <c r="C35" s="14"/>
      <c r="D35" s="15"/>
      <c r="E35" s="1"/>
    </row>
    <row r="36" spans="1:5" ht="15" hidden="1" customHeight="1" x14ac:dyDescent="0.25">
      <c r="A36" s="1"/>
      <c r="B36" s="20" t="s">
        <v>34</v>
      </c>
      <c r="C36" s="14"/>
      <c r="D36" s="15"/>
      <c r="E36" s="1"/>
    </row>
    <row r="37" spans="1:5" ht="15" hidden="1" customHeight="1" x14ac:dyDescent="0.25">
      <c r="A37" s="1"/>
      <c r="B37" s="20" t="s">
        <v>35</v>
      </c>
      <c r="C37" s="14"/>
      <c r="D37" s="15"/>
      <c r="E37" s="1"/>
    </row>
    <row r="38" spans="1:5" ht="15" hidden="1" customHeight="1" x14ac:dyDescent="0.25">
      <c r="A38" s="1"/>
      <c r="B38" s="20" t="s">
        <v>36</v>
      </c>
      <c r="C38" s="14"/>
      <c r="D38" s="15"/>
      <c r="E38" s="1"/>
    </row>
    <row r="39" spans="1:5" ht="15" hidden="1" customHeight="1" x14ac:dyDescent="0.25">
      <c r="A39" s="1"/>
      <c r="B39" s="20" t="s">
        <v>37</v>
      </c>
      <c r="C39" s="14"/>
      <c r="D39" s="15"/>
      <c r="E39" s="1"/>
    </row>
    <row r="40" spans="1:5" ht="15" hidden="1" customHeight="1" x14ac:dyDescent="0.25">
      <c r="A40" s="1"/>
      <c r="B40" s="20" t="s">
        <v>38</v>
      </c>
      <c r="C40" s="14"/>
      <c r="D40" s="15"/>
      <c r="E40" s="1"/>
    </row>
    <row r="41" spans="1:5" x14ac:dyDescent="0.25">
      <c r="A41" s="1"/>
      <c r="B41" s="13" t="s">
        <v>39</v>
      </c>
      <c r="C41" s="14">
        <v>0</v>
      </c>
      <c r="D41" s="15">
        <f>+C41</f>
        <v>0</v>
      </c>
      <c r="E41" s="1"/>
    </row>
    <row r="42" spans="1:5" ht="15" hidden="1" customHeight="1" x14ac:dyDescent="0.25">
      <c r="A42" s="1"/>
      <c r="B42" s="13" t="s">
        <v>40</v>
      </c>
      <c r="C42" s="14"/>
      <c r="D42" s="15"/>
      <c r="E42" s="1"/>
    </row>
    <row r="43" spans="1:5" x14ac:dyDescent="0.25">
      <c r="A43" s="1"/>
      <c r="B43" s="13" t="s">
        <v>41</v>
      </c>
      <c r="C43" s="14">
        <f>+'[1]Gastos clasificadores actuali'!D75</f>
        <v>20500000</v>
      </c>
      <c r="D43" s="15">
        <f>+C43</f>
        <v>20500000</v>
      </c>
      <c r="E43" s="1"/>
    </row>
    <row r="44" spans="1:5" ht="30" hidden="1" customHeight="1" x14ac:dyDescent="0.25">
      <c r="A44" s="1"/>
      <c r="B44" s="13" t="s">
        <v>42</v>
      </c>
      <c r="C44" s="21"/>
      <c r="D44" s="22"/>
      <c r="E44" s="1"/>
    </row>
    <row r="45" spans="1:5" ht="30" hidden="1" customHeight="1" x14ac:dyDescent="0.25">
      <c r="A45" s="1"/>
      <c r="B45" s="13" t="s">
        <v>43</v>
      </c>
      <c r="C45" s="14"/>
      <c r="D45" s="15"/>
      <c r="E45" s="1"/>
    </row>
    <row r="46" spans="1:5" ht="45" hidden="1" customHeight="1" x14ac:dyDescent="0.25">
      <c r="A46" s="1"/>
      <c r="B46" s="13" t="s">
        <v>44</v>
      </c>
      <c r="C46" s="14"/>
      <c r="D46" s="15"/>
      <c r="E46" s="1"/>
    </row>
    <row r="47" spans="1:5" ht="30" hidden="1" customHeight="1" x14ac:dyDescent="0.25">
      <c r="A47" s="1"/>
      <c r="B47" s="13" t="s">
        <v>45</v>
      </c>
      <c r="C47" s="14"/>
      <c r="D47" s="15"/>
      <c r="E47" s="1"/>
    </row>
    <row r="48" spans="1:5" ht="45" hidden="1" customHeight="1" x14ac:dyDescent="0.25">
      <c r="A48" s="1"/>
      <c r="B48" s="13" t="s">
        <v>46</v>
      </c>
      <c r="C48" s="14"/>
      <c r="D48" s="15"/>
      <c r="E48" s="1"/>
    </row>
    <row r="49" spans="1:5" ht="60" hidden="1" customHeight="1" x14ac:dyDescent="0.25">
      <c r="A49" s="1"/>
      <c r="B49" s="13" t="s">
        <v>47</v>
      </c>
      <c r="C49" s="14"/>
      <c r="D49" s="15"/>
      <c r="E49" s="1"/>
    </row>
    <row r="50" spans="1:5" ht="30" hidden="1" customHeight="1" x14ac:dyDescent="0.25">
      <c r="A50" s="1"/>
      <c r="B50" s="13" t="s">
        <v>48</v>
      </c>
      <c r="C50" s="14"/>
      <c r="D50" s="15"/>
      <c r="E50" s="1"/>
    </row>
    <row r="51" spans="1:5" x14ac:dyDescent="0.25">
      <c r="A51" s="1"/>
      <c r="B51" s="13" t="s">
        <v>49</v>
      </c>
      <c r="C51" s="14">
        <f>+'[1]Gastos clasificadores actuali'!D83</f>
        <v>33500000</v>
      </c>
      <c r="D51" s="19">
        <f>+C51</f>
        <v>33500000</v>
      </c>
      <c r="E51" s="1"/>
    </row>
    <row r="52" spans="1:5" ht="45" hidden="1" customHeight="1" x14ac:dyDescent="0.25">
      <c r="A52" s="1"/>
      <c r="B52" s="13" t="s">
        <v>50</v>
      </c>
      <c r="C52" s="14"/>
      <c r="D52" s="17">
        <f>C52</f>
        <v>0</v>
      </c>
      <c r="E52" s="1"/>
    </row>
    <row r="53" spans="1:5" ht="60" hidden="1" customHeight="1" x14ac:dyDescent="0.25">
      <c r="A53" s="1"/>
      <c r="B53" s="13" t="s">
        <v>51</v>
      </c>
      <c r="C53" s="14"/>
      <c r="D53" s="17">
        <f>C53</f>
        <v>0</v>
      </c>
      <c r="E53" s="1"/>
    </row>
    <row r="54" spans="1:5" ht="60" hidden="1" customHeight="1" x14ac:dyDescent="0.25">
      <c r="A54" s="1"/>
      <c r="B54" s="13" t="s">
        <v>52</v>
      </c>
      <c r="C54" s="14"/>
      <c r="D54" s="17">
        <f>C54</f>
        <v>0</v>
      </c>
      <c r="E54" s="1"/>
    </row>
    <row r="55" spans="1:5" x14ac:dyDescent="0.25">
      <c r="A55" s="1"/>
      <c r="B55" s="6" t="s">
        <v>53</v>
      </c>
      <c r="C55" s="23">
        <f>+C56+C63+C66+C68+C73+C74+C76+C98+C111</f>
        <v>5616193077.8429985</v>
      </c>
      <c r="D55" s="24">
        <f>C55</f>
        <v>5616193077.8429985</v>
      </c>
      <c r="E55" s="1"/>
    </row>
    <row r="56" spans="1:5" x14ac:dyDescent="0.25">
      <c r="A56" s="1"/>
      <c r="B56" s="13" t="s">
        <v>54</v>
      </c>
      <c r="C56" s="25">
        <f>+'[1]Gastos clasificadores actuali'!D94</f>
        <v>10055000</v>
      </c>
      <c r="D56" s="26">
        <f>+C56</f>
        <v>10055000</v>
      </c>
      <c r="E56" s="1"/>
    </row>
    <row r="57" spans="1:5" ht="15" hidden="1" customHeight="1" x14ac:dyDescent="0.25">
      <c r="A57" s="1"/>
      <c r="B57" s="18" t="s">
        <v>55</v>
      </c>
      <c r="C57" s="27"/>
      <c r="D57" s="27"/>
      <c r="E57" s="1"/>
    </row>
    <row r="58" spans="1:5" ht="30" hidden="1" customHeight="1" x14ac:dyDescent="0.25">
      <c r="A58" s="1"/>
      <c r="B58" s="13" t="s">
        <v>56</v>
      </c>
      <c r="C58" s="28"/>
      <c r="D58" s="29"/>
      <c r="E58" s="1"/>
    </row>
    <row r="59" spans="1:5" ht="30" hidden="1" customHeight="1" x14ac:dyDescent="0.25">
      <c r="A59" s="1"/>
      <c r="B59" s="13" t="s">
        <v>57</v>
      </c>
      <c r="C59" s="30"/>
      <c r="D59" s="31"/>
      <c r="E59" s="1"/>
    </row>
    <row r="60" spans="1:5" ht="15" hidden="1" customHeight="1" x14ac:dyDescent="0.25">
      <c r="A60" s="1"/>
      <c r="B60" s="13" t="s">
        <v>58</v>
      </c>
      <c r="C60" s="30"/>
      <c r="D60" s="31"/>
      <c r="E60" s="1"/>
    </row>
    <row r="61" spans="1:5" ht="15" hidden="1" customHeight="1" x14ac:dyDescent="0.25">
      <c r="A61" s="1"/>
      <c r="B61" s="13" t="s">
        <v>59</v>
      </c>
      <c r="C61" s="30"/>
      <c r="D61" s="31"/>
      <c r="E61" s="1"/>
    </row>
    <row r="62" spans="1:5" ht="45" hidden="1" customHeight="1" x14ac:dyDescent="0.25">
      <c r="A62" s="1"/>
      <c r="B62" s="13" t="s">
        <v>60</v>
      </c>
      <c r="C62" s="30"/>
      <c r="D62" s="31"/>
      <c r="E62" s="1"/>
    </row>
    <row r="63" spans="1:5" ht="30" x14ac:dyDescent="0.25">
      <c r="A63" s="1"/>
      <c r="B63" s="13" t="s">
        <v>61</v>
      </c>
      <c r="C63" s="30">
        <f>+'[1]Gastos clasificadores actuali'!D113</f>
        <v>4119400</v>
      </c>
      <c r="D63" s="31">
        <f>+C63</f>
        <v>4119400</v>
      </c>
      <c r="E63" s="1"/>
    </row>
    <row r="64" spans="1:5" ht="30" hidden="1" customHeight="1" x14ac:dyDescent="0.25">
      <c r="A64" s="1"/>
      <c r="B64" s="13" t="s">
        <v>62</v>
      </c>
      <c r="C64" s="30"/>
      <c r="D64" s="31"/>
      <c r="E64" s="1"/>
    </row>
    <row r="65" spans="1:5" ht="30" hidden="1" customHeight="1" x14ac:dyDescent="0.25">
      <c r="A65" s="1"/>
      <c r="B65" s="13" t="s">
        <v>63</v>
      </c>
      <c r="C65" s="30"/>
      <c r="D65" s="31"/>
      <c r="E65" s="1"/>
    </row>
    <row r="66" spans="1:5" x14ac:dyDescent="0.25">
      <c r="A66" s="1"/>
      <c r="B66" s="13" t="s">
        <v>64</v>
      </c>
      <c r="C66" s="14">
        <f>+'[1]Gastos clasificadores actuali'!D120</f>
        <v>400000</v>
      </c>
      <c r="D66" s="19">
        <f>+C66</f>
        <v>400000</v>
      </c>
      <c r="E66" s="1"/>
    </row>
    <row r="67" spans="1:5" ht="30" hidden="1" customHeight="1" x14ac:dyDescent="0.25">
      <c r="A67" s="1"/>
      <c r="B67" s="13" t="s">
        <v>65</v>
      </c>
      <c r="C67" s="14"/>
      <c r="D67" s="19"/>
      <c r="E67" s="1"/>
    </row>
    <row r="68" spans="1:5" x14ac:dyDescent="0.25">
      <c r="A68" s="1"/>
      <c r="B68" s="13" t="s">
        <v>66</v>
      </c>
      <c r="C68" s="32">
        <f>+'[1]Gastos clasificadores actuali'!D128</f>
        <v>5602000</v>
      </c>
      <c r="D68" s="15">
        <f>+C68</f>
        <v>5602000</v>
      </c>
      <c r="E68" s="1"/>
    </row>
    <row r="69" spans="1:5" ht="45" hidden="1" customHeight="1" x14ac:dyDescent="0.25">
      <c r="A69" s="1"/>
      <c r="B69" s="13" t="s">
        <v>67</v>
      </c>
      <c r="C69" s="33"/>
      <c r="D69" s="34"/>
      <c r="E69" s="1"/>
    </row>
    <row r="70" spans="1:5" ht="15" hidden="1" customHeight="1" x14ac:dyDescent="0.25">
      <c r="A70" s="1"/>
      <c r="B70" s="13" t="s">
        <v>68</v>
      </c>
      <c r="C70" s="33"/>
      <c r="D70" s="34"/>
      <c r="E70" s="1"/>
    </row>
    <row r="71" spans="1:5" ht="60" hidden="1" customHeight="1" x14ac:dyDescent="0.25">
      <c r="A71" s="1"/>
      <c r="B71" s="35" t="s">
        <v>69</v>
      </c>
      <c r="C71" s="14"/>
      <c r="D71" s="19"/>
      <c r="E71" s="1"/>
    </row>
    <row r="72" spans="1:5" ht="15" hidden="1" customHeight="1" x14ac:dyDescent="0.25">
      <c r="A72" s="1"/>
      <c r="B72" s="13" t="s">
        <v>70</v>
      </c>
      <c r="C72" s="33"/>
      <c r="D72" s="34"/>
      <c r="E72" s="1"/>
    </row>
    <row r="73" spans="1:5" x14ac:dyDescent="0.25">
      <c r="A73" s="1"/>
      <c r="B73" s="13" t="s">
        <v>71</v>
      </c>
      <c r="C73" s="14">
        <f>+'[1]Gastos clasificadores actuali'!D138</f>
        <v>10800000</v>
      </c>
      <c r="D73" s="19">
        <f>+C73</f>
        <v>10800000</v>
      </c>
      <c r="E73" s="1"/>
    </row>
    <row r="74" spans="1:5" x14ac:dyDescent="0.25">
      <c r="A74" s="1"/>
      <c r="B74" s="13" t="s">
        <v>72</v>
      </c>
      <c r="C74" s="14">
        <f>+'[1]Gastos clasificadores actuali'!D163</f>
        <v>2600000</v>
      </c>
      <c r="D74" s="19">
        <f>+C74</f>
        <v>2600000</v>
      </c>
      <c r="E74" s="1"/>
    </row>
    <row r="75" spans="1:5" ht="15" hidden="1" customHeight="1" x14ac:dyDescent="0.25">
      <c r="A75" s="1"/>
      <c r="B75" s="18" t="s">
        <v>73</v>
      </c>
      <c r="C75" s="14"/>
      <c r="D75" s="17"/>
      <c r="E75" s="1"/>
    </row>
    <row r="76" spans="1:5" ht="45" x14ac:dyDescent="0.25">
      <c r="A76" s="1"/>
      <c r="B76" s="35" t="s">
        <v>74</v>
      </c>
      <c r="C76" s="36">
        <f>+'[1]Gastos clasificadores actuali'!D182</f>
        <v>3000000</v>
      </c>
      <c r="D76" s="37">
        <f>+C76</f>
        <v>3000000</v>
      </c>
      <c r="E76" s="1"/>
    </row>
    <row r="77" spans="1:5" ht="75" hidden="1" customHeight="1" x14ac:dyDescent="0.25">
      <c r="A77" s="1"/>
      <c r="B77" s="38" t="s">
        <v>75</v>
      </c>
      <c r="C77" s="36"/>
      <c r="D77" s="37"/>
      <c r="E77" s="1"/>
    </row>
    <row r="78" spans="1:5" ht="90" hidden="1" customHeight="1" x14ac:dyDescent="0.25">
      <c r="A78" s="1"/>
      <c r="B78" s="39" t="s">
        <v>76</v>
      </c>
      <c r="C78" s="36"/>
      <c r="D78" s="37"/>
      <c r="E78" s="1"/>
    </row>
    <row r="79" spans="1:5" ht="60" hidden="1" customHeight="1" x14ac:dyDescent="0.25">
      <c r="A79" s="1"/>
      <c r="B79" s="38" t="s">
        <v>77</v>
      </c>
      <c r="C79" s="36"/>
      <c r="D79" s="37"/>
      <c r="E79" s="1"/>
    </row>
    <row r="80" spans="1:5" ht="75" hidden="1" customHeight="1" x14ac:dyDescent="0.25">
      <c r="A80" s="1"/>
      <c r="B80" s="38" t="s">
        <v>78</v>
      </c>
      <c r="C80" s="36"/>
      <c r="D80" s="37"/>
      <c r="E80" s="1"/>
    </row>
    <row r="81" spans="1:5" ht="90" hidden="1" customHeight="1" x14ac:dyDescent="0.25">
      <c r="A81" s="1"/>
      <c r="B81" s="38" t="s">
        <v>79</v>
      </c>
      <c r="C81" s="36"/>
      <c r="D81" s="37"/>
      <c r="E81" s="1"/>
    </row>
    <row r="82" spans="1:5" ht="75" hidden="1" customHeight="1" x14ac:dyDescent="0.25">
      <c r="A82" s="1"/>
      <c r="B82" s="38" t="s">
        <v>80</v>
      </c>
      <c r="C82" s="36"/>
      <c r="D82" s="37"/>
      <c r="E82" s="1"/>
    </row>
    <row r="83" spans="1:5" ht="75" hidden="1" customHeight="1" x14ac:dyDescent="0.25">
      <c r="A83" s="1"/>
      <c r="B83" s="38" t="s">
        <v>81</v>
      </c>
      <c r="C83" s="36"/>
      <c r="D83" s="37"/>
      <c r="E83" s="1"/>
    </row>
    <row r="84" spans="1:5" ht="90" hidden="1" customHeight="1" x14ac:dyDescent="0.25">
      <c r="A84" s="1"/>
      <c r="B84" s="38" t="s">
        <v>82</v>
      </c>
      <c r="C84" s="36"/>
      <c r="D84" s="37"/>
      <c r="E84" s="1"/>
    </row>
    <row r="85" spans="1:5" ht="90" hidden="1" customHeight="1" x14ac:dyDescent="0.25">
      <c r="A85" s="1"/>
      <c r="B85" s="38" t="s">
        <v>83</v>
      </c>
      <c r="C85" s="36"/>
      <c r="D85" s="37"/>
      <c r="E85" s="1"/>
    </row>
    <row r="86" spans="1:5" ht="75" hidden="1" customHeight="1" x14ac:dyDescent="0.25">
      <c r="A86" s="1"/>
      <c r="B86" s="38" t="s">
        <v>84</v>
      </c>
      <c r="C86" s="40"/>
      <c r="D86" s="41"/>
      <c r="E86" s="1"/>
    </row>
    <row r="87" spans="1:5" ht="150" hidden="1" customHeight="1" x14ac:dyDescent="0.25">
      <c r="A87" s="1"/>
      <c r="B87" s="38" t="s">
        <v>85</v>
      </c>
      <c r="C87" s="36"/>
      <c r="D87" s="37"/>
      <c r="E87" s="1"/>
    </row>
    <row r="88" spans="1:5" ht="90" hidden="1" customHeight="1" x14ac:dyDescent="0.25">
      <c r="A88" s="1"/>
      <c r="B88" s="38" t="s">
        <v>86</v>
      </c>
      <c r="C88" s="40"/>
      <c r="D88" s="41"/>
      <c r="E88" s="1"/>
    </row>
    <row r="89" spans="1:5" ht="90" hidden="1" customHeight="1" x14ac:dyDescent="0.25">
      <c r="A89" s="1"/>
      <c r="B89" s="38" t="s">
        <v>87</v>
      </c>
      <c r="C89" s="36"/>
      <c r="D89" s="37"/>
      <c r="E89" s="1"/>
    </row>
    <row r="90" spans="1:5" ht="90" hidden="1" customHeight="1" x14ac:dyDescent="0.25">
      <c r="A90" s="1"/>
      <c r="B90" s="38" t="s">
        <v>88</v>
      </c>
      <c r="C90" s="36"/>
      <c r="D90" s="37"/>
      <c r="E90" s="1"/>
    </row>
    <row r="91" spans="1:5" ht="90" hidden="1" customHeight="1" x14ac:dyDescent="0.25">
      <c r="A91" s="1"/>
      <c r="B91" s="38" t="s">
        <v>89</v>
      </c>
      <c r="C91" s="36"/>
      <c r="D91" s="37"/>
      <c r="E91" s="1"/>
    </row>
    <row r="92" spans="1:5" ht="135" hidden="1" customHeight="1" x14ac:dyDescent="0.25">
      <c r="A92" s="1"/>
      <c r="B92" s="39" t="s">
        <v>90</v>
      </c>
      <c r="C92" s="30"/>
      <c r="D92" s="31"/>
      <c r="E92" s="1"/>
    </row>
    <row r="93" spans="1:5" ht="90" hidden="1" customHeight="1" x14ac:dyDescent="0.25">
      <c r="A93" s="1"/>
      <c r="B93" s="38" t="s">
        <v>91</v>
      </c>
      <c r="C93" s="36"/>
      <c r="D93" s="37"/>
      <c r="E93" s="1"/>
    </row>
    <row r="94" spans="1:5" ht="120" hidden="1" customHeight="1" x14ac:dyDescent="0.25">
      <c r="A94" s="1"/>
      <c r="B94" s="38" t="s">
        <v>92</v>
      </c>
      <c r="C94" s="36"/>
      <c r="D94" s="37"/>
      <c r="E94" s="1"/>
    </row>
    <row r="95" spans="1:5" ht="135" hidden="1" customHeight="1" x14ac:dyDescent="0.25">
      <c r="A95" s="1"/>
      <c r="B95" s="38" t="s">
        <v>93</v>
      </c>
      <c r="C95" s="36"/>
      <c r="D95" s="37"/>
      <c r="E95" s="1"/>
    </row>
    <row r="96" spans="1:5" ht="45" hidden="1" customHeight="1" x14ac:dyDescent="0.25">
      <c r="A96" s="1"/>
      <c r="B96" s="38" t="s">
        <v>94</v>
      </c>
      <c r="C96" s="36"/>
      <c r="D96" s="37"/>
      <c r="E96" s="1"/>
    </row>
    <row r="97" spans="1:5" ht="45" hidden="1" customHeight="1" x14ac:dyDescent="0.25">
      <c r="A97" s="1"/>
      <c r="B97" s="38" t="s">
        <v>95</v>
      </c>
      <c r="C97" s="36"/>
      <c r="D97" s="37"/>
      <c r="E97" s="1"/>
    </row>
    <row r="98" spans="1:5" ht="30" x14ac:dyDescent="0.25">
      <c r="A98" s="1"/>
      <c r="B98" s="35" t="s">
        <v>96</v>
      </c>
      <c r="C98" s="36">
        <f>+'[1]Gastos clasificadores actuali'!D204</f>
        <v>5577596677.8429985</v>
      </c>
      <c r="D98" s="37">
        <f>+C98</f>
        <v>5577596677.8429985</v>
      </c>
      <c r="E98" s="1"/>
    </row>
    <row r="99" spans="1:5" ht="30" hidden="1" customHeight="1" x14ac:dyDescent="0.25">
      <c r="A99" s="1"/>
      <c r="B99" s="35" t="s">
        <v>97</v>
      </c>
      <c r="C99" s="36"/>
      <c r="D99" s="37"/>
      <c r="E99" s="1"/>
    </row>
    <row r="100" spans="1:5" ht="30" hidden="1" customHeight="1" x14ac:dyDescent="0.25">
      <c r="A100" s="1"/>
      <c r="B100" s="35" t="s">
        <v>98</v>
      </c>
      <c r="C100" s="36"/>
      <c r="D100" s="37"/>
      <c r="E100" s="1"/>
    </row>
    <row r="101" spans="1:5" ht="90" hidden="1" customHeight="1" x14ac:dyDescent="0.25">
      <c r="A101" s="1"/>
      <c r="B101" s="13" t="s">
        <v>99</v>
      </c>
      <c r="C101" s="36"/>
      <c r="D101" s="37"/>
      <c r="E101" s="1"/>
    </row>
    <row r="102" spans="1:5" ht="30" hidden="1" customHeight="1" x14ac:dyDescent="0.25">
      <c r="A102" s="1"/>
      <c r="B102" s="13" t="s">
        <v>100</v>
      </c>
      <c r="C102" s="36"/>
      <c r="D102" s="37"/>
      <c r="E102" s="1"/>
    </row>
    <row r="103" spans="1:5" ht="15" hidden="1" customHeight="1" x14ac:dyDescent="0.25">
      <c r="A103" s="1"/>
      <c r="B103" s="42" t="s">
        <v>101</v>
      </c>
      <c r="C103" s="36"/>
      <c r="D103" s="37"/>
      <c r="E103" s="1"/>
    </row>
    <row r="104" spans="1:5" ht="45" hidden="1" customHeight="1" x14ac:dyDescent="0.25">
      <c r="A104" s="1"/>
      <c r="B104" s="35" t="s">
        <v>102</v>
      </c>
      <c r="C104" s="36"/>
      <c r="D104" s="37"/>
      <c r="E104" s="1"/>
    </row>
    <row r="105" spans="1:5" ht="45" hidden="1" customHeight="1" x14ac:dyDescent="0.25">
      <c r="A105" s="1"/>
      <c r="B105" s="35" t="s">
        <v>103</v>
      </c>
      <c r="C105" s="36"/>
      <c r="D105" s="37"/>
      <c r="E105" s="1"/>
    </row>
    <row r="106" spans="1:5" ht="30" hidden="1" customHeight="1" x14ac:dyDescent="0.25">
      <c r="A106" s="1"/>
      <c r="B106" s="35" t="s">
        <v>104</v>
      </c>
      <c r="C106" s="36"/>
      <c r="D106" s="37"/>
      <c r="E106" s="1"/>
    </row>
    <row r="107" spans="1:5" ht="15" hidden="1" customHeight="1" x14ac:dyDescent="0.25">
      <c r="A107" s="1"/>
      <c r="B107" s="43" t="s">
        <v>105</v>
      </c>
      <c r="C107" s="36"/>
      <c r="D107" s="37"/>
      <c r="E107" s="1"/>
    </row>
    <row r="108" spans="1:5" ht="15" hidden="1" customHeight="1" x14ac:dyDescent="0.25">
      <c r="A108" s="1"/>
      <c r="B108" s="44" t="s">
        <v>106</v>
      </c>
      <c r="C108" s="36"/>
      <c r="D108" s="37"/>
      <c r="E108" s="1"/>
    </row>
    <row r="109" spans="1:5" ht="15" hidden="1" customHeight="1" x14ac:dyDescent="0.25">
      <c r="A109" s="1"/>
      <c r="B109" s="44" t="s">
        <v>107</v>
      </c>
      <c r="C109" s="36"/>
      <c r="D109" s="37"/>
      <c r="E109" s="1"/>
    </row>
    <row r="110" spans="1:5" ht="15" hidden="1" customHeight="1" x14ac:dyDescent="0.25">
      <c r="A110" s="1"/>
      <c r="B110" s="44" t="s">
        <v>108</v>
      </c>
      <c r="C110" s="36"/>
      <c r="D110" s="37"/>
      <c r="E110" s="1"/>
    </row>
    <row r="111" spans="1:5" x14ac:dyDescent="0.25">
      <c r="A111" s="1"/>
      <c r="B111" s="35" t="s">
        <v>109</v>
      </c>
      <c r="C111" s="30">
        <f>+'[1]Gastos clasificadores actuali'!D243</f>
        <v>2020000</v>
      </c>
      <c r="D111" s="31">
        <f>+C111</f>
        <v>2020000</v>
      </c>
      <c r="E111" s="1"/>
    </row>
    <row r="112" spans="1:5" ht="17.25" hidden="1" customHeight="1" x14ac:dyDescent="0.25">
      <c r="A112" s="1"/>
      <c r="B112" s="45" t="s">
        <v>110</v>
      </c>
      <c r="C112" s="30"/>
      <c r="D112" s="31">
        <f t="shared" ref="D112:D117" si="0">C112</f>
        <v>0</v>
      </c>
      <c r="E112" s="1"/>
    </row>
    <row r="113" spans="1:5" ht="30" hidden="1" customHeight="1" x14ac:dyDescent="0.25">
      <c r="A113" s="1"/>
      <c r="B113" s="46" t="s">
        <v>111</v>
      </c>
      <c r="C113" s="30"/>
      <c r="D113" s="31">
        <f t="shared" si="0"/>
        <v>0</v>
      </c>
      <c r="E113" s="1"/>
    </row>
    <row r="114" spans="1:5" ht="30" hidden="1" customHeight="1" x14ac:dyDescent="0.25">
      <c r="A114" s="1"/>
      <c r="B114" s="35" t="s">
        <v>112</v>
      </c>
      <c r="C114" s="30"/>
      <c r="D114" s="31">
        <f t="shared" si="0"/>
        <v>0</v>
      </c>
      <c r="E114" s="1"/>
    </row>
    <row r="115" spans="1:5" ht="45" hidden="1" customHeight="1" x14ac:dyDescent="0.25">
      <c r="A115" s="1"/>
      <c r="B115" s="35" t="s">
        <v>113</v>
      </c>
      <c r="C115" s="30"/>
      <c r="D115" s="31">
        <f t="shared" si="0"/>
        <v>0</v>
      </c>
      <c r="E115" s="1"/>
    </row>
    <row r="116" spans="1:5" ht="30" hidden="1" customHeight="1" x14ac:dyDescent="0.25">
      <c r="A116" s="1"/>
      <c r="B116" s="35" t="s">
        <v>114</v>
      </c>
      <c r="C116" s="30"/>
      <c r="D116" s="31">
        <f t="shared" si="0"/>
        <v>0</v>
      </c>
      <c r="E116" s="1"/>
    </row>
    <row r="117" spans="1:5" x14ac:dyDescent="0.25">
      <c r="A117" s="1"/>
      <c r="B117" s="6" t="s">
        <v>115</v>
      </c>
      <c r="C117" s="47">
        <f>+C118+C120+C121+C122+C123+C124+C125+C128+C129</f>
        <v>25753150</v>
      </c>
      <c r="D117" s="48">
        <f t="shared" si="0"/>
        <v>25753150</v>
      </c>
      <c r="E117" s="1"/>
    </row>
    <row r="118" spans="1:5" x14ac:dyDescent="0.25">
      <c r="A118" s="1"/>
      <c r="B118" s="49" t="s">
        <v>116</v>
      </c>
      <c r="C118" s="50">
        <f>+'[1]Gastos clasificadores actuali'!D252</f>
        <v>437500</v>
      </c>
      <c r="D118" s="50">
        <f>+C118</f>
        <v>437500</v>
      </c>
      <c r="E118" s="1"/>
    </row>
    <row r="119" spans="1:5" ht="45" hidden="1" customHeight="1" x14ac:dyDescent="0.25">
      <c r="A119" s="1"/>
      <c r="B119" s="49" t="s">
        <v>117</v>
      </c>
      <c r="C119" s="51"/>
      <c r="D119" s="52"/>
      <c r="E119" s="1"/>
    </row>
    <row r="120" spans="1:5" x14ac:dyDescent="0.25">
      <c r="A120" s="1"/>
      <c r="B120" s="13" t="s">
        <v>118</v>
      </c>
      <c r="C120" s="33">
        <f>+'[1]Gastos clasificadores actuali'!D264</f>
        <v>0</v>
      </c>
      <c r="D120" s="34">
        <f>+C120</f>
        <v>0</v>
      </c>
      <c r="E120" s="1"/>
    </row>
    <row r="121" spans="1:5" x14ac:dyDescent="0.25">
      <c r="A121" s="1"/>
      <c r="B121" s="49" t="s">
        <v>119</v>
      </c>
      <c r="C121" s="36">
        <f>+'[1]Gastos clasificadores actuali'!D273</f>
        <v>4873100</v>
      </c>
      <c r="D121" s="37">
        <f>+C121</f>
        <v>4873100</v>
      </c>
      <c r="E121" s="1"/>
    </row>
    <row r="122" spans="1:5" x14ac:dyDescent="0.25">
      <c r="A122" s="1"/>
      <c r="B122" s="13" t="s">
        <v>120</v>
      </c>
      <c r="C122" s="33">
        <f>+'[1]Gastos clasificadores actuali'!D286</f>
        <v>132000</v>
      </c>
      <c r="D122" s="34">
        <f>+C122</f>
        <v>132000</v>
      </c>
      <c r="E122" s="1"/>
    </row>
    <row r="123" spans="1:5" x14ac:dyDescent="0.25">
      <c r="A123" s="1"/>
      <c r="B123" s="49" t="s">
        <v>121</v>
      </c>
      <c r="C123" s="36"/>
      <c r="D123" s="37"/>
      <c r="E123" s="1"/>
    </row>
    <row r="124" spans="1:5" ht="30" x14ac:dyDescent="0.25">
      <c r="A124" s="1"/>
      <c r="B124" s="13" t="s">
        <v>122</v>
      </c>
      <c r="C124" s="33"/>
      <c r="D124" s="34"/>
      <c r="E124" s="1"/>
    </row>
    <row r="125" spans="1:5" ht="30" x14ac:dyDescent="0.25">
      <c r="A125" s="1"/>
      <c r="B125" s="49" t="s">
        <v>123</v>
      </c>
      <c r="C125" s="36">
        <f>+'[1]Gastos clasificadores actuali'!D331</f>
        <v>1010000</v>
      </c>
      <c r="D125" s="37">
        <f>+C125</f>
        <v>1010000</v>
      </c>
      <c r="E125" s="1"/>
    </row>
    <row r="126" spans="1:5" ht="15" hidden="1" customHeight="1" x14ac:dyDescent="0.25">
      <c r="A126" s="1"/>
      <c r="B126" s="49" t="s">
        <v>124</v>
      </c>
      <c r="C126" s="36"/>
      <c r="D126" s="37"/>
      <c r="E126" s="1"/>
    </row>
    <row r="127" spans="1:5" ht="30" hidden="1" customHeight="1" x14ac:dyDescent="0.25">
      <c r="A127" s="1"/>
      <c r="B127" s="49" t="s">
        <v>125</v>
      </c>
      <c r="C127" s="36"/>
      <c r="D127" s="37"/>
      <c r="E127" s="1"/>
    </row>
    <row r="128" spans="1:5" ht="30" x14ac:dyDescent="0.25">
      <c r="A128" s="1"/>
      <c r="B128" s="13" t="s">
        <v>126</v>
      </c>
      <c r="C128" s="33"/>
      <c r="D128" s="34"/>
      <c r="E128" s="1"/>
    </row>
    <row r="129" spans="1:5" x14ac:dyDescent="0.25">
      <c r="A129" s="1"/>
      <c r="B129" s="49" t="s">
        <v>127</v>
      </c>
      <c r="C129" s="36">
        <f>+'[1]Gastos clasificadores actuali'!D355</f>
        <v>19300550</v>
      </c>
      <c r="D129" s="37">
        <f>+C129</f>
        <v>19300550</v>
      </c>
      <c r="E129" s="1"/>
    </row>
    <row r="130" spans="1:5" ht="30" hidden="1" customHeight="1" x14ac:dyDescent="0.25">
      <c r="A130" s="1"/>
      <c r="B130" s="49" t="s">
        <v>128</v>
      </c>
      <c r="C130" s="36"/>
      <c r="D130" s="37">
        <f t="shared" ref="D130:D135" si="1">C130</f>
        <v>0</v>
      </c>
      <c r="E130" s="1"/>
    </row>
    <row r="131" spans="1:5" ht="75" hidden="1" customHeight="1" x14ac:dyDescent="0.25">
      <c r="A131" s="1"/>
      <c r="B131" s="49" t="s">
        <v>129</v>
      </c>
      <c r="C131" s="36"/>
      <c r="D131" s="37">
        <f t="shared" si="1"/>
        <v>0</v>
      </c>
      <c r="E131" s="1"/>
    </row>
    <row r="132" spans="1:5" ht="30" hidden="1" customHeight="1" x14ac:dyDescent="0.25">
      <c r="A132" s="1"/>
      <c r="B132" s="49" t="s">
        <v>130</v>
      </c>
      <c r="C132" s="30"/>
      <c r="D132" s="31">
        <f t="shared" si="1"/>
        <v>0</v>
      </c>
      <c r="E132" s="1"/>
    </row>
    <row r="133" spans="1:5" ht="30" hidden="1" customHeight="1" x14ac:dyDescent="0.25">
      <c r="A133" s="1"/>
      <c r="B133" s="53" t="s">
        <v>131</v>
      </c>
      <c r="C133" s="30"/>
      <c r="D133" s="31">
        <f t="shared" si="1"/>
        <v>0</v>
      </c>
      <c r="E133" s="1"/>
    </row>
    <row r="134" spans="1:5" x14ac:dyDescent="0.25">
      <c r="A134" s="1"/>
      <c r="B134" s="54" t="s">
        <v>132</v>
      </c>
      <c r="C134" s="10">
        <f>+C136+C137+C138+C139+C140+C141+C142+C143</f>
        <v>800000</v>
      </c>
      <c r="D134" s="55">
        <f>+C134</f>
        <v>800000</v>
      </c>
      <c r="E134" s="1"/>
    </row>
    <row r="135" spans="1:5" ht="15" hidden="1" customHeight="1" x14ac:dyDescent="0.25">
      <c r="A135" s="1"/>
      <c r="B135" s="56" t="s">
        <v>133</v>
      </c>
      <c r="C135" s="30"/>
      <c r="D135" s="31">
        <f t="shared" si="1"/>
        <v>0</v>
      </c>
      <c r="E135" s="1"/>
    </row>
    <row r="136" spans="1:5" x14ac:dyDescent="0.25">
      <c r="A136" s="1"/>
      <c r="B136" s="57" t="s">
        <v>134</v>
      </c>
      <c r="C136" s="30">
        <f>+'[1]Gastos clasificadores actuali'!D382</f>
        <v>800000</v>
      </c>
      <c r="D136" s="31">
        <f>+C136</f>
        <v>800000</v>
      </c>
      <c r="E136" s="1"/>
    </row>
    <row r="137" spans="1:5" ht="30" x14ac:dyDescent="0.25">
      <c r="A137" s="1"/>
      <c r="B137" s="49" t="s">
        <v>135</v>
      </c>
      <c r="C137" s="36">
        <v>0</v>
      </c>
      <c r="D137" s="37">
        <f>C137</f>
        <v>0</v>
      </c>
      <c r="E137" s="1"/>
    </row>
    <row r="138" spans="1:5" ht="30" x14ac:dyDescent="0.25">
      <c r="A138" s="1"/>
      <c r="B138" s="49" t="s">
        <v>136</v>
      </c>
      <c r="C138" s="36">
        <v>0</v>
      </c>
      <c r="D138" s="37">
        <f t="shared" ref="D138:D186" si="2">C138</f>
        <v>0</v>
      </c>
      <c r="E138" s="1"/>
    </row>
    <row r="139" spans="1:5" ht="30" x14ac:dyDescent="0.25">
      <c r="A139" s="1"/>
      <c r="B139" s="49" t="s">
        <v>137</v>
      </c>
      <c r="C139" s="36">
        <v>0</v>
      </c>
      <c r="D139" s="37">
        <f t="shared" si="2"/>
        <v>0</v>
      </c>
      <c r="E139" s="1"/>
    </row>
    <row r="140" spans="1:5" ht="30" x14ac:dyDescent="0.25">
      <c r="A140" s="1"/>
      <c r="B140" s="49" t="s">
        <v>138</v>
      </c>
      <c r="C140" s="36">
        <v>0</v>
      </c>
      <c r="D140" s="37">
        <f t="shared" si="2"/>
        <v>0</v>
      </c>
      <c r="E140" s="1"/>
    </row>
    <row r="141" spans="1:5" x14ac:dyDescent="0.25">
      <c r="A141" s="1"/>
      <c r="B141" s="49" t="s">
        <v>139</v>
      </c>
      <c r="C141" s="36">
        <v>0</v>
      </c>
      <c r="D141" s="37">
        <f t="shared" si="2"/>
        <v>0</v>
      </c>
      <c r="E141" s="1"/>
    </row>
    <row r="142" spans="1:5" ht="30" x14ac:dyDescent="0.25">
      <c r="A142" s="1"/>
      <c r="B142" s="49" t="s">
        <v>140</v>
      </c>
      <c r="C142" s="36">
        <v>0</v>
      </c>
      <c r="D142" s="37">
        <f t="shared" si="2"/>
        <v>0</v>
      </c>
      <c r="E142" s="1"/>
    </row>
    <row r="143" spans="1:5" ht="30" x14ac:dyDescent="0.25">
      <c r="A143" s="1"/>
      <c r="B143" s="49" t="s">
        <v>141</v>
      </c>
      <c r="C143" s="36">
        <v>0</v>
      </c>
      <c r="D143" s="37">
        <f t="shared" si="2"/>
        <v>0</v>
      </c>
      <c r="E143" s="1"/>
    </row>
    <row r="144" spans="1:5" x14ac:dyDescent="0.25">
      <c r="A144" s="1"/>
      <c r="B144" s="58" t="s">
        <v>142</v>
      </c>
      <c r="C144" s="36">
        <f>+C145+C146+C147+C148+C149+C150+C151</f>
        <v>0</v>
      </c>
      <c r="D144" s="37">
        <f t="shared" si="2"/>
        <v>0</v>
      </c>
      <c r="E144" s="1"/>
    </row>
    <row r="145" spans="1:5" ht="30" x14ac:dyDescent="0.25">
      <c r="A145" s="1"/>
      <c r="B145" s="49" t="s">
        <v>143</v>
      </c>
      <c r="C145" s="36">
        <v>0</v>
      </c>
      <c r="D145" s="37">
        <f t="shared" si="2"/>
        <v>0</v>
      </c>
      <c r="E145" s="1"/>
    </row>
    <row r="146" spans="1:5" ht="30" x14ac:dyDescent="0.25">
      <c r="A146" s="1"/>
      <c r="B146" s="49" t="s">
        <v>144</v>
      </c>
      <c r="C146" s="36">
        <v>0</v>
      </c>
      <c r="D146" s="37">
        <f t="shared" si="2"/>
        <v>0</v>
      </c>
      <c r="E146" s="1"/>
    </row>
    <row r="147" spans="1:5" ht="30" x14ac:dyDescent="0.25">
      <c r="A147" s="1"/>
      <c r="B147" s="49" t="s">
        <v>145</v>
      </c>
      <c r="C147" s="36">
        <v>0</v>
      </c>
      <c r="D147" s="37">
        <f t="shared" si="2"/>
        <v>0</v>
      </c>
      <c r="E147" s="1"/>
    </row>
    <row r="148" spans="1:5" ht="30" x14ac:dyDescent="0.25">
      <c r="A148" s="1"/>
      <c r="B148" s="49" t="s">
        <v>146</v>
      </c>
      <c r="C148" s="36">
        <v>0</v>
      </c>
      <c r="D148" s="37">
        <f t="shared" si="2"/>
        <v>0</v>
      </c>
      <c r="E148" s="1"/>
    </row>
    <row r="149" spans="1:5" ht="30" x14ac:dyDescent="0.25">
      <c r="A149" s="1"/>
      <c r="B149" s="49" t="s">
        <v>147</v>
      </c>
      <c r="C149" s="36">
        <v>0</v>
      </c>
      <c r="D149" s="37">
        <f t="shared" si="2"/>
        <v>0</v>
      </c>
      <c r="E149" s="1"/>
    </row>
    <row r="150" spans="1:5" ht="30" x14ac:dyDescent="0.25">
      <c r="A150" s="1"/>
      <c r="B150" s="49" t="s">
        <v>148</v>
      </c>
      <c r="C150" s="36">
        <v>0</v>
      </c>
      <c r="D150" s="37">
        <f t="shared" si="2"/>
        <v>0</v>
      </c>
      <c r="E150" s="1"/>
    </row>
    <row r="151" spans="1:5" ht="30" x14ac:dyDescent="0.25">
      <c r="A151" s="1"/>
      <c r="B151" s="49" t="s">
        <v>149</v>
      </c>
      <c r="C151" s="33"/>
      <c r="D151" s="34">
        <f t="shared" si="2"/>
        <v>0</v>
      </c>
      <c r="E151" s="1"/>
    </row>
    <row r="152" spans="1:5" ht="30" x14ac:dyDescent="0.25">
      <c r="A152" s="1"/>
      <c r="B152" s="58" t="s">
        <v>150</v>
      </c>
      <c r="C152" s="10">
        <f>+C153+C154+C155+C157+C159+C160+C162+C163</f>
        <v>15270246.699999999</v>
      </c>
      <c r="D152" s="10">
        <f t="shared" si="2"/>
        <v>15270246.699999999</v>
      </c>
      <c r="E152" s="1"/>
    </row>
    <row r="153" spans="1:5" x14ac:dyDescent="0.25">
      <c r="A153" s="1"/>
      <c r="B153" s="49" t="s">
        <v>151</v>
      </c>
      <c r="C153" s="28">
        <f>+'[1]Gastos clasificadores actuali'!D553</f>
        <v>9397446.6999999993</v>
      </c>
      <c r="D153" s="29">
        <f t="shared" si="2"/>
        <v>9397446.6999999993</v>
      </c>
      <c r="E153" s="1"/>
    </row>
    <row r="154" spans="1:5" ht="30" x14ac:dyDescent="0.25">
      <c r="A154" s="1"/>
      <c r="B154" s="49" t="s">
        <v>152</v>
      </c>
      <c r="C154" s="30"/>
      <c r="D154" s="31">
        <f t="shared" si="2"/>
        <v>0</v>
      </c>
      <c r="E154" s="1"/>
    </row>
    <row r="155" spans="1:5" ht="30" x14ac:dyDescent="0.25">
      <c r="A155" s="1"/>
      <c r="B155" s="49" t="s">
        <v>153</v>
      </c>
      <c r="C155" s="36">
        <f>+'[1]Gastos clasificadores actuali'!D573</f>
        <v>1224800</v>
      </c>
      <c r="D155" s="37">
        <f t="shared" si="2"/>
        <v>1224800</v>
      </c>
      <c r="E155" s="1"/>
    </row>
    <row r="156" spans="1:5" ht="45" hidden="1" customHeight="1" x14ac:dyDescent="0.25">
      <c r="A156" s="1"/>
      <c r="B156" s="49" t="s">
        <v>154</v>
      </c>
      <c r="C156" s="36"/>
      <c r="D156" s="37">
        <f t="shared" si="2"/>
        <v>0</v>
      </c>
      <c r="E156" s="1"/>
    </row>
    <row r="157" spans="1:5" ht="30" x14ac:dyDescent="0.25">
      <c r="A157" s="1"/>
      <c r="B157" s="49" t="s">
        <v>155</v>
      </c>
      <c r="C157" s="30">
        <f>+'[1]Gastos clasificadores actuali'!D582</f>
        <v>0</v>
      </c>
      <c r="D157" s="31">
        <f t="shared" si="2"/>
        <v>0</v>
      </c>
      <c r="E157" s="1"/>
    </row>
    <row r="158" spans="1:5" ht="45" hidden="1" customHeight="1" x14ac:dyDescent="0.25">
      <c r="A158" s="1"/>
      <c r="B158" s="49" t="s">
        <v>156</v>
      </c>
      <c r="C158" s="36"/>
      <c r="D158" s="37">
        <f t="shared" si="2"/>
        <v>0</v>
      </c>
      <c r="E158" s="1"/>
    </row>
    <row r="159" spans="1:5" ht="30" x14ac:dyDescent="0.25">
      <c r="A159" s="1"/>
      <c r="B159" s="49" t="s">
        <v>157</v>
      </c>
      <c r="C159" s="30">
        <v>148000</v>
      </c>
      <c r="D159" s="31">
        <f t="shared" si="2"/>
        <v>148000</v>
      </c>
      <c r="E159" s="1"/>
    </row>
    <row r="160" spans="1:5" x14ac:dyDescent="0.25">
      <c r="A160" s="1"/>
      <c r="B160" s="49" t="s">
        <v>158</v>
      </c>
      <c r="C160" s="36">
        <f>+'[1]Gastos clasificadores actuali'!D618</f>
        <v>0</v>
      </c>
      <c r="D160" s="37">
        <f t="shared" si="2"/>
        <v>0</v>
      </c>
      <c r="E160" s="1"/>
    </row>
    <row r="161" spans="1:5" ht="30" hidden="1" customHeight="1" x14ac:dyDescent="0.25">
      <c r="A161" s="1"/>
      <c r="B161" s="49" t="s">
        <v>159</v>
      </c>
      <c r="C161" s="36"/>
      <c r="D161" s="37">
        <f t="shared" si="2"/>
        <v>0</v>
      </c>
      <c r="E161" s="1"/>
    </row>
    <row r="162" spans="1:5" x14ac:dyDescent="0.25">
      <c r="A162" s="1"/>
      <c r="B162" s="49" t="s">
        <v>160</v>
      </c>
      <c r="C162" s="36"/>
      <c r="D162" s="37">
        <f t="shared" si="2"/>
        <v>0</v>
      </c>
      <c r="E162" s="1"/>
    </row>
    <row r="163" spans="1:5" x14ac:dyDescent="0.25">
      <c r="A163" s="1"/>
      <c r="B163" s="53" t="s">
        <v>161</v>
      </c>
      <c r="C163" s="36">
        <f>+'[1]Gastos clasificadores actuali'!D642</f>
        <v>4500000</v>
      </c>
      <c r="D163" s="37">
        <f t="shared" si="2"/>
        <v>4500000</v>
      </c>
      <c r="E163" s="1"/>
    </row>
    <row r="164" spans="1:5" ht="45" hidden="1" customHeight="1" x14ac:dyDescent="0.25">
      <c r="A164" s="1"/>
      <c r="B164" s="49" t="s">
        <v>162</v>
      </c>
      <c r="C164" s="30"/>
      <c r="D164" s="31">
        <f t="shared" si="2"/>
        <v>0</v>
      </c>
      <c r="E164" s="1"/>
    </row>
    <row r="165" spans="1:5" x14ac:dyDescent="0.25">
      <c r="A165" s="1"/>
      <c r="B165" s="58" t="s">
        <v>163</v>
      </c>
      <c r="C165" s="23">
        <f>+C166+C167+C168+C169</f>
        <v>1000000</v>
      </c>
      <c r="D165" s="48">
        <f>+C165</f>
        <v>1000000</v>
      </c>
      <c r="E165" s="1"/>
    </row>
    <row r="166" spans="1:5" x14ac:dyDescent="0.25">
      <c r="A166" s="1"/>
      <c r="B166" s="49" t="s">
        <v>164</v>
      </c>
      <c r="C166" s="30">
        <f>+'[1]Gastos clasificadores actuali'!D690</f>
        <v>1000000</v>
      </c>
      <c r="D166" s="31">
        <f>+'[1]Gastos clasificadores actuali'!E690</f>
        <v>0</v>
      </c>
      <c r="E166" s="1"/>
    </row>
    <row r="167" spans="1:5" x14ac:dyDescent="0.25">
      <c r="A167" s="1"/>
      <c r="B167" s="49" t="s">
        <v>165</v>
      </c>
      <c r="C167" s="31"/>
      <c r="D167" s="59"/>
      <c r="E167" s="1"/>
    </row>
    <row r="168" spans="1:5" ht="30" x14ac:dyDescent="0.25">
      <c r="A168" s="1"/>
      <c r="B168" s="49" t="s">
        <v>166</v>
      </c>
      <c r="C168" s="30">
        <v>0</v>
      </c>
      <c r="D168" s="37"/>
      <c r="E168" s="1"/>
    </row>
    <row r="169" spans="1:5" ht="45" x14ac:dyDescent="0.25">
      <c r="A169" s="1"/>
      <c r="B169" s="49" t="s">
        <v>167</v>
      </c>
      <c r="C169" s="36">
        <v>0</v>
      </c>
      <c r="D169" s="37">
        <f t="shared" si="2"/>
        <v>0</v>
      </c>
      <c r="E169" s="1"/>
    </row>
    <row r="170" spans="1:5" ht="30" x14ac:dyDescent="0.25">
      <c r="A170" s="1"/>
      <c r="B170" s="58" t="s">
        <v>168</v>
      </c>
      <c r="C170" s="36">
        <v>0</v>
      </c>
      <c r="D170" s="37">
        <f t="shared" si="2"/>
        <v>0</v>
      </c>
      <c r="E170" s="1"/>
    </row>
    <row r="171" spans="1:5" x14ac:dyDescent="0.25">
      <c r="A171" s="1"/>
      <c r="B171" s="49" t="s">
        <v>169</v>
      </c>
      <c r="C171" s="36">
        <v>0</v>
      </c>
      <c r="D171" s="37">
        <f t="shared" si="2"/>
        <v>0</v>
      </c>
      <c r="E171" s="1"/>
    </row>
    <row r="172" spans="1:5" ht="30" x14ac:dyDescent="0.25">
      <c r="A172" s="1"/>
      <c r="B172" s="49" t="s">
        <v>170</v>
      </c>
      <c r="C172" s="36">
        <v>0</v>
      </c>
      <c r="D172" s="37">
        <f t="shared" si="2"/>
        <v>0</v>
      </c>
      <c r="E172" s="1"/>
    </row>
    <row r="173" spans="1:5" x14ac:dyDescent="0.25">
      <c r="A173" s="1"/>
      <c r="B173" s="58" t="s">
        <v>171</v>
      </c>
      <c r="C173" s="36">
        <v>0</v>
      </c>
      <c r="D173" s="37">
        <f t="shared" si="2"/>
        <v>0</v>
      </c>
      <c r="E173" s="1"/>
    </row>
    <row r="174" spans="1:5" x14ac:dyDescent="0.25">
      <c r="A174" s="1"/>
      <c r="B174" s="49" t="s">
        <v>172</v>
      </c>
      <c r="C174" s="36">
        <v>0</v>
      </c>
      <c r="D174" s="37">
        <f t="shared" si="2"/>
        <v>0</v>
      </c>
      <c r="E174" s="1"/>
    </row>
    <row r="175" spans="1:5" x14ac:dyDescent="0.25">
      <c r="A175" s="1"/>
      <c r="B175" s="49" t="s">
        <v>173</v>
      </c>
      <c r="C175" s="36">
        <v>0</v>
      </c>
      <c r="D175" s="37">
        <f t="shared" si="2"/>
        <v>0</v>
      </c>
      <c r="E175" s="1"/>
    </row>
    <row r="176" spans="1:5" ht="30" x14ac:dyDescent="0.25">
      <c r="A176" s="1"/>
      <c r="B176" s="49" t="s">
        <v>174</v>
      </c>
      <c r="C176" s="30">
        <v>0</v>
      </c>
      <c r="D176" s="31">
        <f t="shared" si="2"/>
        <v>0</v>
      </c>
      <c r="E176" s="1"/>
    </row>
    <row r="177" spans="1:7" x14ac:dyDescent="0.25">
      <c r="A177" s="1"/>
      <c r="B177" s="58" t="s">
        <v>175</v>
      </c>
      <c r="C177" s="36">
        <v>0</v>
      </c>
      <c r="D177" s="37">
        <f t="shared" si="2"/>
        <v>0</v>
      </c>
      <c r="E177" s="1"/>
    </row>
    <row r="178" spans="1:7" x14ac:dyDescent="0.25">
      <c r="A178" s="1"/>
      <c r="B178" s="58" t="s">
        <v>176</v>
      </c>
      <c r="C178" s="36">
        <v>0</v>
      </c>
      <c r="D178" s="37">
        <f t="shared" si="2"/>
        <v>0</v>
      </c>
      <c r="E178" s="1"/>
    </row>
    <row r="179" spans="1:7" ht="30" x14ac:dyDescent="0.25">
      <c r="A179" s="1"/>
      <c r="B179" s="49" t="s">
        <v>177</v>
      </c>
      <c r="C179" s="36">
        <v>0</v>
      </c>
      <c r="D179" s="37">
        <f t="shared" si="2"/>
        <v>0</v>
      </c>
      <c r="E179" s="1"/>
    </row>
    <row r="180" spans="1:7" ht="30" x14ac:dyDescent="0.25">
      <c r="A180" s="1"/>
      <c r="B180" s="49" t="s">
        <v>178</v>
      </c>
      <c r="C180" s="36">
        <v>0</v>
      </c>
      <c r="D180" s="37">
        <f t="shared" si="2"/>
        <v>0</v>
      </c>
      <c r="E180" s="1"/>
    </row>
    <row r="181" spans="1:7" x14ac:dyDescent="0.25">
      <c r="A181" s="1"/>
      <c r="B181" s="6" t="s">
        <v>179</v>
      </c>
      <c r="C181" s="33">
        <v>0</v>
      </c>
      <c r="D181" s="34">
        <f t="shared" si="2"/>
        <v>0</v>
      </c>
      <c r="E181" s="1"/>
    </row>
    <row r="182" spans="1:7" x14ac:dyDescent="0.25">
      <c r="A182" s="1"/>
      <c r="B182" s="13" t="s">
        <v>180</v>
      </c>
      <c r="C182" s="33">
        <v>0</v>
      </c>
      <c r="D182" s="34">
        <f t="shared" si="2"/>
        <v>0</v>
      </c>
      <c r="E182" s="1"/>
    </row>
    <row r="183" spans="1:7" x14ac:dyDescent="0.25">
      <c r="A183" s="1"/>
      <c r="B183" s="13" t="s">
        <v>181</v>
      </c>
      <c r="C183" s="33">
        <v>0</v>
      </c>
      <c r="D183" s="34">
        <f t="shared" si="2"/>
        <v>0</v>
      </c>
      <c r="E183" s="1"/>
    </row>
    <row r="184" spans="1:7" x14ac:dyDescent="0.25">
      <c r="A184" s="1"/>
      <c r="B184" s="6" t="s">
        <v>182</v>
      </c>
      <c r="C184" s="33">
        <v>0</v>
      </c>
      <c r="D184" s="34">
        <f t="shared" si="2"/>
        <v>0</v>
      </c>
      <c r="E184" s="1"/>
      <c r="F184" s="12"/>
    </row>
    <row r="185" spans="1:7" ht="30" x14ac:dyDescent="0.25">
      <c r="A185" s="1"/>
      <c r="B185" s="13" t="s">
        <v>183</v>
      </c>
      <c r="C185" s="33">
        <v>0</v>
      </c>
      <c r="D185" s="34">
        <f t="shared" si="2"/>
        <v>0</v>
      </c>
      <c r="E185" s="1"/>
      <c r="F185" s="16"/>
    </row>
    <row r="186" spans="1:7" x14ac:dyDescent="0.25">
      <c r="A186" s="1"/>
      <c r="B186" s="6" t="s">
        <v>184</v>
      </c>
      <c r="C186" s="33">
        <v>0</v>
      </c>
      <c r="D186" s="34">
        <f t="shared" si="2"/>
        <v>0</v>
      </c>
      <c r="E186" s="1"/>
      <c r="G186" s="12"/>
    </row>
    <row r="187" spans="1:7" x14ac:dyDescent="0.25">
      <c r="A187" s="1"/>
      <c r="B187" s="60" t="s">
        <v>185</v>
      </c>
      <c r="C187" s="61">
        <f>SUM(C9+C55+C117+C134+C152+C165)</f>
        <v>6035288565.3429985</v>
      </c>
      <c r="D187" s="61">
        <f>C187</f>
        <v>6035288565.3429985</v>
      </c>
      <c r="E187" s="1"/>
      <c r="F187" s="12"/>
      <c r="G187" s="16"/>
    </row>
    <row r="188" spans="1:7" x14ac:dyDescent="0.25">
      <c r="A188" s="1"/>
      <c r="B188" s="1"/>
      <c r="C188" s="2"/>
      <c r="D188" s="1"/>
      <c r="E188" s="1"/>
    </row>
    <row r="189" spans="1:7" x14ac:dyDescent="0.25">
      <c r="A189" s="1"/>
      <c r="B189" s="1"/>
      <c r="C189" s="1"/>
      <c r="D189" s="1"/>
      <c r="E189" s="1"/>
    </row>
    <row r="190" spans="1:7" x14ac:dyDescent="0.25">
      <c r="A190" s="1"/>
      <c r="B190" s="1"/>
      <c r="C190" s="1"/>
      <c r="D190" s="1"/>
      <c r="E190" s="1"/>
    </row>
    <row r="191" spans="1:7" x14ac:dyDescent="0.25">
      <c r="A191" s="1"/>
      <c r="B191" s="1"/>
      <c r="C191" s="1"/>
      <c r="D191" s="1"/>
      <c r="E191" s="1"/>
    </row>
    <row r="192" spans="1:7" x14ac:dyDescent="0.25">
      <c r="A192" s="1"/>
      <c r="B192" s="1"/>
      <c r="C192" s="1"/>
      <c r="D192" s="1"/>
      <c r="E192" s="1"/>
    </row>
    <row r="193" spans="1:5" x14ac:dyDescent="0.25">
      <c r="A193" s="1"/>
      <c r="B193" s="62" t="s">
        <v>186</v>
      </c>
      <c r="C193" s="76" t="s">
        <v>187</v>
      </c>
      <c r="D193" s="76"/>
      <c r="E193" s="1"/>
    </row>
    <row r="194" spans="1:5" x14ac:dyDescent="0.25">
      <c r="A194" s="1"/>
      <c r="B194" s="18" t="s">
        <v>188</v>
      </c>
      <c r="C194" s="18" t="s">
        <v>189</v>
      </c>
      <c r="D194" s="18"/>
      <c r="E194" s="1"/>
    </row>
    <row r="195" spans="1:5" x14ac:dyDescent="0.25">
      <c r="A195" s="1"/>
      <c r="B195" s="18"/>
      <c r="C195" s="18"/>
      <c r="D195" s="18"/>
      <c r="E195" s="1"/>
    </row>
    <row r="196" spans="1:5" x14ac:dyDescent="0.25">
      <c r="A196" s="1"/>
      <c r="B196" s="56" t="s">
        <v>190</v>
      </c>
      <c r="C196" s="56"/>
      <c r="D196" s="56"/>
      <c r="E196" s="1"/>
    </row>
    <row r="197" spans="1:5" x14ac:dyDescent="0.25">
      <c r="A197" s="1"/>
      <c r="B197" s="56" t="s">
        <v>191</v>
      </c>
      <c r="C197" s="56"/>
      <c r="D197" s="56"/>
      <c r="E197" s="1"/>
    </row>
    <row r="198" spans="1:5" x14ac:dyDescent="0.25">
      <c r="A198" s="1"/>
      <c r="B198" s="56" t="s">
        <v>192</v>
      </c>
      <c r="C198" s="56"/>
      <c r="D198" s="56"/>
      <c r="E198" s="1"/>
    </row>
    <row r="199" spans="1:5" x14ac:dyDescent="0.25">
      <c r="A199" s="1"/>
      <c r="B199" s="56" t="s">
        <v>193</v>
      </c>
      <c r="C199" s="56"/>
      <c r="D199" s="56"/>
      <c r="E199" s="1"/>
    </row>
    <row r="200" spans="1:5" x14ac:dyDescent="0.25">
      <c r="A200" s="1"/>
      <c r="B200" s="56" t="s">
        <v>194</v>
      </c>
      <c r="C200" s="56"/>
      <c r="D200" s="56"/>
      <c r="E200" s="1"/>
    </row>
    <row r="201" spans="1:5" x14ac:dyDescent="0.25">
      <c r="A201" s="1"/>
      <c r="B201" s="1"/>
      <c r="C201" s="1"/>
      <c r="D201" s="1"/>
      <c r="E201" s="1"/>
    </row>
  </sheetData>
  <mergeCells count="5">
    <mergeCell ref="B3:D3"/>
    <mergeCell ref="B4:D4"/>
    <mergeCell ref="B5:D5"/>
    <mergeCell ref="B6:D6"/>
    <mergeCell ref="C193:D193"/>
  </mergeCells>
  <pageMargins left="0.7" right="0.7" top="0.75" bottom="0.75" header="0.3" footer="0.3"/>
  <pageSetup scale="7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para publicación</vt:lpstr>
      <vt:lpstr>'Presupuesto para publicación'!Área_de_impresión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Eladio Diaz Tejeda</dc:creator>
  <cp:lastModifiedBy>Luis A. Martinez de los Santos</cp:lastModifiedBy>
  <cp:lastPrinted>2025-02-24T12:54:56Z</cp:lastPrinted>
  <dcterms:created xsi:type="dcterms:W3CDTF">2025-02-24T12:48:48Z</dcterms:created>
  <dcterms:modified xsi:type="dcterms:W3CDTF">2025-03-25T12:54:12Z</dcterms:modified>
</cp:coreProperties>
</file>