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eras\Desktop\Documentos para ser cargados al portal\"/>
    </mc:Choice>
  </mc:AlternateContent>
  <xr:revisionPtr revIDLastSave="0" documentId="8_{5B30F7E4-2668-4ADC-94E0-2D3C7F3685A1}" xr6:coauthVersionLast="47" xr6:coauthVersionMax="47" xr10:uidLastSave="{00000000-0000-0000-0000-000000000000}"/>
  <bookViews>
    <workbookView xWindow="-120" yWindow="-120" windowWidth="20730" windowHeight="11160" xr2:uid="{DE0E8821-2483-4D1E-8F9A-215804BD6DD4}"/>
  </bookViews>
  <sheets>
    <sheet name="Presupuesto para publicar 2023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6" i="1" l="1"/>
  <c r="C164" i="1"/>
  <c r="C151" i="1"/>
  <c r="D133" i="1"/>
  <c r="C133" i="1"/>
  <c r="D116" i="1"/>
  <c r="C116" i="1"/>
  <c r="D54" i="1"/>
  <c r="C54" i="1"/>
  <c r="D16" i="1" l="1"/>
  <c r="D20" i="1"/>
  <c r="D24" i="1"/>
  <c r="D32" i="1"/>
  <c r="D36" i="1"/>
  <c r="D48" i="1"/>
  <c r="C51" i="1"/>
  <c r="C52" i="1"/>
  <c r="D52" i="1" s="1"/>
  <c r="C53" i="1"/>
  <c r="C56" i="1"/>
  <c r="C57" i="1"/>
  <c r="C58" i="1"/>
  <c r="C59" i="1"/>
  <c r="C60" i="1"/>
  <c r="D60" i="1" s="1"/>
  <c r="C61" i="1"/>
  <c r="C111" i="1"/>
  <c r="C112" i="1"/>
  <c r="D112" i="1" s="1"/>
  <c r="C113" i="1"/>
  <c r="C114" i="1"/>
  <c r="C115" i="1"/>
  <c r="C118" i="1"/>
  <c r="C123" i="1"/>
  <c r="C125" i="1"/>
  <c r="C126" i="1"/>
  <c r="C127" i="1"/>
  <c r="C129" i="1"/>
  <c r="C130" i="1"/>
  <c r="C131" i="1"/>
  <c r="C132" i="1"/>
  <c r="D152" i="1"/>
  <c r="D156" i="1"/>
  <c r="D164" i="1"/>
  <c r="D168" i="1"/>
  <c r="D172" i="1"/>
  <c r="D180" i="1"/>
  <c r="D184" i="1"/>
  <c r="D13" i="1"/>
  <c r="D17" i="1"/>
  <c r="D21" i="1"/>
  <c r="D25" i="1"/>
  <c r="D29" i="1"/>
  <c r="D33" i="1"/>
  <c r="D37" i="1"/>
  <c r="D41" i="1"/>
  <c r="D45" i="1"/>
  <c r="D49" i="1"/>
  <c r="D53" i="1"/>
  <c r="D57" i="1"/>
  <c r="D61" i="1"/>
  <c r="D113" i="1"/>
  <c r="D153" i="1"/>
  <c r="D157" i="1"/>
  <c r="D161" i="1"/>
  <c r="D165" i="1"/>
  <c r="D169" i="1"/>
  <c r="D173" i="1"/>
  <c r="D177" i="1"/>
  <c r="D181" i="1"/>
  <c r="D185" i="1"/>
  <c r="D183" i="1"/>
  <c r="D182" i="1"/>
  <c r="D179" i="1"/>
  <c r="D178" i="1"/>
  <c r="D176" i="1"/>
  <c r="D175" i="1"/>
  <c r="D174" i="1"/>
  <c r="D171" i="1"/>
  <c r="D170" i="1"/>
  <c r="D167" i="1"/>
  <c r="D166" i="1"/>
  <c r="D163" i="1"/>
  <c r="D162" i="1"/>
  <c r="D160" i="1"/>
  <c r="D159" i="1"/>
  <c r="D158" i="1"/>
  <c r="D151" i="1" s="1"/>
  <c r="D155" i="1"/>
  <c r="D154" i="1"/>
  <c r="D14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5" i="1"/>
  <c r="D114" i="1"/>
  <c r="D111" i="1"/>
  <c r="D59" i="1"/>
  <c r="D58" i="1"/>
  <c r="D56" i="1"/>
  <c r="D51" i="1"/>
  <c r="D50" i="1"/>
  <c r="D47" i="1"/>
  <c r="D46" i="1"/>
  <c r="D44" i="1"/>
  <c r="D43" i="1"/>
  <c r="D42" i="1"/>
  <c r="D39" i="1"/>
  <c r="D38" i="1"/>
  <c r="D35" i="1"/>
  <c r="D34" i="1"/>
  <c r="D31" i="1"/>
  <c r="D30" i="1"/>
  <c r="D28" i="1"/>
  <c r="D27" i="1"/>
  <c r="D26" i="1"/>
  <c r="D23" i="1"/>
  <c r="D22" i="1"/>
  <c r="D19" i="1"/>
  <c r="D18" i="1"/>
  <c r="D15" i="1"/>
  <c r="D14" i="1"/>
  <c r="D12" i="1"/>
  <c r="D11" i="1"/>
  <c r="D10" i="1"/>
  <c r="C8" i="1" l="1"/>
  <c r="D40" i="1"/>
  <c r="D8" i="1" l="1"/>
  <c r="D186" i="1"/>
</calcChain>
</file>

<file path=xl/sharedStrings.xml><?xml version="1.0" encoding="utf-8"?>
<sst xmlns="http://schemas.openxmlformats.org/spreadsheetml/2006/main" count="195" uniqueCount="195">
  <si>
    <t>ARS SEMMA</t>
  </si>
  <si>
    <t xml:space="preserve">      Presupuesto de Gasto y Aplicaciones financieras </t>
  </si>
  <si>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</si>
  <si>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</si>
  <si>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</si>
  <si>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</si>
  <si>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</si>
  <si>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</si>
  <si>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</si>
  <si>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2.1.1.1 REMUNERACIONES AL PERSONAL FIJO</t>
  </si>
  <si>
    <t>2.1.1.2 REMUNERACIONES AL PERSONAL CON CARÁCTER TRANSITORIO</t>
  </si>
  <si>
    <t>2.1.1.3 REMUNERACIONES AL PERSONAL EN TRAMITE DE PENSION</t>
  </si>
  <si>
    <t>2.1.1.4 SUELDO ANUAL No.13</t>
  </si>
  <si>
    <t>2.1.1.4.01 Sueldo Anual No. 13</t>
  </si>
  <si>
    <t>2.1.1.5 Prestaciones económicas</t>
  </si>
  <si>
    <t>2.1.1.5.01 Prestaciones económicas</t>
  </si>
  <si>
    <t>2.1.1.5.02 Pago de porcentaje por desvinculación de cargo</t>
  </si>
  <si>
    <t>2.1.1.5.03 Prestación laboral por desvinculación</t>
  </si>
  <si>
    <t>2.1.1.5.04 Proporción de vacaciones no disfrutadas</t>
  </si>
  <si>
    <t>2.1.1.6 Vacaciones</t>
  </si>
  <si>
    <r>
      <t xml:space="preserve">2.1.1.6.01 Vacaciones </t>
    </r>
    <r>
      <rPr>
        <sz val="11"/>
        <color indexed="8"/>
        <rFont val="Calibri"/>
        <family val="2"/>
      </rPr>
      <t>(Bono Vacaciones)</t>
    </r>
  </si>
  <si>
    <t>2.1.2 - SOBRESUELDOS</t>
  </si>
  <si>
    <t>2.1.2.2 COMPENSACION</t>
  </si>
  <si>
    <t>2.1.2.2.01 Compensación por gastos de alimentación</t>
  </si>
  <si>
    <t>2.1.2.2.02 Compensación por horas extraordinarias Deshabilitado</t>
  </si>
  <si>
    <t>2.1.2.2.03 Pago de horas extraordinarias</t>
  </si>
  <si>
    <t>2.1.2.2.04 Prima de transporte</t>
  </si>
  <si>
    <t>2.1.2.2.05 Compensación servicios de seguridad</t>
  </si>
  <si>
    <t>2.1.2.2.06 Incentivo por Rendimiento Individual</t>
  </si>
  <si>
    <t>2.1.2.2.07 Compensación por distancia</t>
  </si>
  <si>
    <t>2.1.2.2.08 Compensaciones especiales</t>
  </si>
  <si>
    <t>2.1.2.2.09 Bono por desempeño a servidores de carrera</t>
  </si>
  <si>
    <t>2.1.2.2.10 Compensación por cumplimiento de indicadores</t>
  </si>
  <si>
    <t>2.1.2.2.11 Compensación servicio diplomático de militar en el exterior</t>
  </si>
  <si>
    <t>2.1.2.2.12 Compensación por cargo al personal policial y militar</t>
  </si>
  <si>
    <t>2.1.2.2.13 Incentivo por riesgo laboral al personal militar y policial</t>
  </si>
  <si>
    <t>2.1.2.2.14 Compensación especial al personal militar y policial</t>
  </si>
  <si>
    <r>
      <t xml:space="preserve">2.1.2.2.15 Compensación extraordinaria anual </t>
    </r>
    <r>
      <rPr>
        <sz val="11"/>
        <color indexed="8"/>
        <rFont val="Calibri"/>
        <family val="2"/>
      </rPr>
      <t>(Bono Navideño)</t>
    </r>
  </si>
  <si>
    <t>2.1.2.2.16 Incentivo por labor humanitaria</t>
  </si>
  <si>
    <t>2.1.3 - DIETAS Y GASTOS DE REPRESENTACIÓN</t>
  </si>
  <si>
    <t>2.1.3.1 DIETAS</t>
  </si>
  <si>
    <t>2.1.4 GRATIFICACIONES Y BONIFICACIONES</t>
  </si>
  <si>
    <t>2.1.4.1 Bonificaciones</t>
  </si>
  <si>
    <t>2.1.4.1.01 Bonificaciones</t>
  </si>
  <si>
    <t>2.1.4.2 Otras Gratificaciones y Bonificaciones</t>
  </si>
  <si>
    <t>2.1.4.2.01 Bono escolar</t>
  </si>
  <si>
    <t>2.1.4.2.02 Gratificaciones por pasantías</t>
  </si>
  <si>
    <t>2.1.4.2.03 Gratificaciones por aniversario de institución</t>
  </si>
  <si>
    <t>2.1.4.2.04 Otras gratificaciones</t>
  </si>
  <si>
    <t>2.1.5 - CONTRIBUCIONES A LA SEGURIDAD SOCIAL</t>
  </si>
  <si>
    <t>2.1.5.1 CONTRIBUCION AL SEGURO DE SALUD</t>
  </si>
  <si>
    <t>2.1.5.2 CONTRIBUCIONES AL SEGURO DE PENSION</t>
  </si>
  <si>
    <t>2.1.5.3  CONTRIBUCIONES AL SEGURO DE RIESGO LABORAL</t>
  </si>
  <si>
    <t>2.2 - CONTRATACIÓN DE SERVICIOS</t>
  </si>
  <si>
    <t>2.2.1 - SERVICIOS BÁSICOS</t>
  </si>
  <si>
    <t>2.2.1.3 Teléfono local</t>
  </si>
  <si>
    <t>2.2.1.4 Telefax y correos</t>
  </si>
  <si>
    <t>2.2.1.5 Servicio de internet</t>
  </si>
  <si>
    <t>2.2.1.6 Electricidad</t>
  </si>
  <si>
    <t>2.2.1.7 Agua</t>
  </si>
  <si>
    <t>2.2.1.8 Recolección de residuos sólidos</t>
  </si>
  <si>
    <t>2.2.2 - PUBLICIDAD, IMPRESIÓN Y ENCUADERNACIÓN</t>
  </si>
  <si>
    <t>2.2.2.1 Publicidad y propaganda</t>
  </si>
  <si>
    <t>2.2.2.2 Impresión y encuadernación</t>
  </si>
  <si>
    <t>2.2.3 - VIÁTICOS</t>
  </si>
  <si>
    <t>2.2.3.1 Viáticos dentro del pais</t>
  </si>
  <si>
    <t>2.2.4 - TRANSPORTE Y ALMACENAJE</t>
  </si>
  <si>
    <t>2.2.4.1 Pasajes y gasto de transporte</t>
  </si>
  <si>
    <t>2.2.4.2 Fletes</t>
  </si>
  <si>
    <t xml:space="preserve">2.2.4.3 Almacenaje  (Contrato + empresa para triturar) </t>
  </si>
  <si>
    <t>2.2.4.4 Peaje</t>
  </si>
  <si>
    <t>2.2.5 - ALQUILERES Y RENTAS</t>
  </si>
  <si>
    <t>2.2.6 - SEGUROS</t>
  </si>
  <si>
    <t>2.2.6.1 Seguro de bienes inmuebles</t>
  </si>
  <si>
    <t>2.2.7 - SERVICIOS DE CONSERVACIÓN, REPARACIONES MENORES E INSTALACIONES TEMPORALES</t>
  </si>
  <si>
    <t>2.2.7.1 Contratación de mantenimiento y reparaciones menores</t>
  </si>
  <si>
    <t>2.2.7.1.01 Mantenimiento y reparaciones menores en edificaciones (del PACC, A 16,17,34)</t>
  </si>
  <si>
    <t xml:space="preserve">2.2.7.1.02 Servicios especiales de mantenimiento y reparación </t>
  </si>
  <si>
    <t>2.2.7.1.03 Limpieza y desmalezamiento de tierras y terrenos</t>
  </si>
  <si>
    <t>2.2.7.1.04 Mantenimiento y reparación de obras de ingeniería civil o infraestructura</t>
  </si>
  <si>
    <t>2.2.7.1.05 Mantenimiento y reparación en obras de dominio público</t>
  </si>
  <si>
    <t>2.2.7.1.06 Mantenimiento y reparación de instalaciones eléctricas</t>
  </si>
  <si>
    <t>2.2.7.1.07 Mantenimiento, reparación, servicios de pintura y sus derivados</t>
  </si>
  <si>
    <t>2.2.7.1.99 Otros mantenimientos, reparaciones y sus derivados, no identificados precedentemente.</t>
  </si>
  <si>
    <t>2.2.7.2 Mantenimiento y reparación de maquinarias y equipos</t>
  </si>
  <si>
    <t>2.2.7.2.01 Mantenimiento y reparación de muebles y equipos de oficina (PACC, reparacion puerta de acceso A 594 y reparacion de equipos tecnologico A 601)</t>
  </si>
  <si>
    <t>2.2.7.2.02 Mantenimiento y reparación de equipos de tecnología e información</t>
  </si>
  <si>
    <t>2.2.7.2.03 Mantenimiento y reparación de equipos educacionales y recreación</t>
  </si>
  <si>
    <t>2.2.7.2.04 Mantenimiento y reparación de equipos médicos, sanitarios y de laboratorio</t>
  </si>
  <si>
    <t>2.2.7.2.05 Mantenimiento y reparación de equipo de comunicación y audiovisuales</t>
  </si>
  <si>
    <t>2.2.7.2.06 Mantenimiento y reparación de equipos de transporte, tracción y elevación (mantenimiento de vehiculo)</t>
  </si>
  <si>
    <t>2.2.7.2.07 Mantenimiento y reparación de equipos industriales y producción</t>
  </si>
  <si>
    <t>2.2.7.2.08 Servicios de mantenimiento, reparación, desmonte e instalación de maquinarias y equipos</t>
  </si>
  <si>
    <t>2.2.7.2.99 Otros servicios de mantenimiento y reparación de maquinaria y equipos, no identificados en los conceptos anteriores.</t>
  </si>
  <si>
    <t>2.2.7.3 Instalaciones temporales</t>
  </si>
  <si>
    <t>2.2.7.3.01 Instalaciones temporales</t>
  </si>
  <si>
    <t>2.2.8 - OTROS SERVICIOS NO INCLUIDOS EN CONCEPTOS ANTERIORES</t>
  </si>
  <si>
    <t>2.2.8.1 Gastos judiciales</t>
  </si>
  <si>
    <t>2.2.8.2 Comisiones y gastos bancarios</t>
  </si>
  <si>
    <t>2.2.8.6 Servicios de organización de eventos, festtividades y actividades de entretenimiento.</t>
  </si>
  <si>
    <t>2.2.8.6.01 Eventos generales</t>
  </si>
  <si>
    <t>2.2.8.6.03 Actuaciones deportivas</t>
  </si>
  <si>
    <t>2.2.8.7 Servicios técnicos profesionales</t>
  </si>
  <si>
    <t>2.2.8.7.3 Servicios de Contabilidad y auditoria</t>
  </si>
  <si>
    <t>2.2.8.7.4 Servicios de capacitación</t>
  </si>
  <si>
    <t>2.2.8.8 Impuestos, derechos y tasas</t>
  </si>
  <si>
    <t>2.2.8.8.01 Impuestos</t>
  </si>
  <si>
    <t>2.2.8.8.02 Derechos</t>
  </si>
  <si>
    <t>2.2.8.8.03 Tasas</t>
  </si>
  <si>
    <t xml:space="preserve">2.2.9 - OTRAS CONTRATACIONES DE SERVICIOS       </t>
  </si>
  <si>
    <t>2.2.9.1.01 Otras contrataciones de servicios</t>
  </si>
  <si>
    <t>2.2.9.2 Servicios de alimentación</t>
  </si>
  <si>
    <t>2.2.9.2.01 Servicios de alimentación</t>
  </si>
  <si>
    <t>2.2.9.2.02 Servicios de alimentación escolar</t>
  </si>
  <si>
    <t>2.2.9.2.03 Servicios de catering</t>
  </si>
  <si>
    <t>2.3 - MATERIALES Y SUMINISTROS</t>
  </si>
  <si>
    <t>2.3.1 - ALIMENTOS Y PRODUCTOS AGROFORESTALES</t>
  </si>
  <si>
    <t>2.3.1.1  Alimentos y bebidas para personas</t>
  </si>
  <si>
    <t xml:space="preserve">2.3.2 - TEXTILES Y VESTUARIOS </t>
  </si>
  <si>
    <t xml:space="preserve">2.3.3 - PRODUCTOS DE PAPEL, CARTÓN E IMPRESOS </t>
  </si>
  <si>
    <t xml:space="preserve">2.3.4 - PRODUCTOS FARMACÉUTICOS 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</si>
  <si>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</si>
  <si>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</si>
  <si>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</si>
  <si>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2.3.7.1.02  Gasoil</t>
  </si>
  <si>
    <t>2.3.7.1.06 Lubricantes</t>
  </si>
  <si>
    <t>2.3.8 - GASTOS QUE SE ASIGNARÁN DURANTE EL EJERCICIO (ART. 32 Y 33 LEY 423-06)</t>
  </si>
  <si>
    <t>2.3.9 - PRODUCTOS Y ÚTILES VARIOS</t>
  </si>
  <si>
    <t>2.3.9.1 Material para limpieza</t>
  </si>
  <si>
    <t xml:space="preserve">2.3.9.2  Útiles de escritorio, oficina, informática, escolares y de enseñanza </t>
  </si>
  <si>
    <t>2.3.9.5 Útiles de cocina y comedor</t>
  </si>
  <si>
    <t xml:space="preserve">2.3.9.6  Productos eléctricos y afines </t>
  </si>
  <si>
    <t>2.4  TRANSFERENCIAS CORRIENTES</t>
  </si>
  <si>
    <t>2.4.1.2 Ayudas y donaciones a personas</t>
  </si>
  <si>
    <t>2.4.1 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</si>
  <si>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</si>
  <si>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</si>
  <si>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</si>
  <si>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</si>
  <si>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</si>
  <si>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</si>
  <si>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</si>
  <si>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</si>
  <si>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</si>
  <si>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</si>
  <si>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</si>
  <si>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</si>
  <si>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</si>
  <si>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</si>
  <si>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</si>
  <si>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</si>
  <si>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</si>
  <si>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</si>
  <si>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</si>
  <si>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 xml:space="preserve"> 2.6.3.1   Equipo médico y de laboratorio</t>
  </si>
  <si>
    <t>2.6.4 - VEHÍCULOS Y EQUIPO DE TRANSPORTE, TRACCIÓN Y ELEVACIÓN</t>
  </si>
  <si>
    <t xml:space="preserve">   2.6.4.1  Automóviles y camiones</t>
  </si>
  <si>
    <t>2.6.5 - MAQUINARIA, OTROS EQUIPOS Y HERRAMIENTAS</t>
  </si>
  <si>
    <t>2.6.6 - EQUIPOS DE DEFENSA Y SEGURIDAD</t>
  </si>
  <si>
    <t xml:space="preserve">2.6.6.1  Equipos de defensa </t>
  </si>
  <si>
    <t>2.6.7 - ACTIVOS BIÓLOGICOS CULTIVABLES</t>
  </si>
  <si>
    <t>2.6.8 - BIENES INTANGIBLES</t>
  </si>
  <si>
    <t>2.6.8.3 Programas de informática y base de datos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</si>
  <si>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</si>
  <si>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</si>
  <si>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</si>
  <si>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</si>
  <si>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</si>
  <si>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</si>
  <si>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</si>
  <si>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</si>
  <si>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</si>
  <si>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</si>
  <si>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</si>
  <si>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</si>
  <si>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</si>
  <si>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</si>
  <si>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</si>
  <si>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</si>
  <si>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</si>
  <si>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</si>
  <si>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</si>
  <si>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</si>
  <si>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</si>
  <si>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</si>
  <si>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</si>
  <si>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Lic. Manuel Eladio Díaz T.</t>
  </si>
  <si>
    <t xml:space="preserve">    Dra. Sonia Feliz Medrano</t>
  </si>
  <si>
    <t>Director Administrativo Financiero</t>
  </si>
  <si>
    <t xml:space="preserve">                                                 Directora Ejecutiva</t>
  </si>
  <si>
    <r>
      <rPr>
        <b/>
        <sz val="11"/>
        <color theme="1"/>
        <rFont val="Calibri"/>
        <family val="2"/>
        <scheme val="minor"/>
      </rPr>
      <t xml:space="preserve">Presupuesto aprobado: </t>
    </r>
    <r>
      <rPr>
        <sz val="10"/>
        <rFont val="Calibri"/>
        <family val="2"/>
        <scheme val="minor"/>
      </rPr>
      <t xml:space="preserve">Se refiere al prepuesto aprobado en Ley de Prespuesto General del Estado </t>
    </r>
  </si>
  <si>
    <r>
      <rPr>
        <b/>
        <sz val="11"/>
        <color theme="1"/>
        <rFont val="Calibri"/>
        <family val="2"/>
        <scheme val="minor"/>
      </rPr>
      <t xml:space="preserve">Presupuesto modificado: </t>
    </r>
    <r>
      <rPr>
        <sz val="10"/>
        <rFont val="Calibri"/>
        <family val="2"/>
        <scheme val="minor"/>
      </rPr>
      <t>Se refiere al prespuesto aprobado en caso de que el Congreso Nacional apruebe un presupuesto complementario.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</si>
  <si>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0"/>
        <rFont val="Calibri"/>
        <family val="2"/>
        <scheme val="minor"/>
      </rPr>
      <t xml:space="preserve"> Son los recursos financieros que surge con la obligacion de pago por la recepción de conformidad</t>
    </r>
  </si>
  <si>
    <t>de obras, bienes y servicios oportunmente contratados o, en los casos de gastos sin contrapretación, por haberse</t>
  </si>
  <si>
    <t>cumplido los requisitos administrativos dispuestos por el reglamento de la presente Ley.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</si>
</sst>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11" xfId="0" applyFont="1" applyBorder="1" applyAlignment="1">
      <alignment vertical="center" wrapText="1"/>
    </xf>
    <xf numFmtId="43" fontId="2" fillId="0" borderId="11" xfId="1" applyFont="1" applyBorder="1" applyAlignment="1">
      <alignment horizontal="right" vertical="center" wrapText="1"/>
    </xf>
    <xf numFmtId="43" fontId="2" fillId="0" borderId="12" xfId="1" applyFont="1" applyBorder="1" applyAlignment="1">
      <alignment horizontal="right" vertical="center" wrapText="1"/>
    </xf>
    <xf numFmtId="0" fontId="2" fillId="0" borderId="12" xfId="0" applyFont="1" applyBorder="1" applyAlignment="1">
      <alignment vertical="center" wrapText="1"/>
    </xf>
    <xf numFmtId="43" fontId="2" fillId="0" borderId="12" xfId="0" applyNumberFormat="1" applyFont="1" applyBorder="1" applyAlignment="1">
      <alignment horizontal="right"/>
    </xf>
    <xf numFmtId="0" fontId="1" fillId="0" borderId="11" xfId="0" applyFont="1" applyBorder="1" applyAlignment="1">
      <alignment vertical="center" wrapText="1"/>
    </xf>
    <xf numFmtId="43" fontId="1" fillId="0" borderId="11" xfId="1" applyFont="1" applyBorder="1" applyAlignment="1">
      <alignment horizontal="right" vertical="center" wrapText="1"/>
    </xf>
    <xf numFmtId="43" fontId="1" fillId="0" borderId="12" xfId="1" applyFont="1" applyBorder="1" applyAlignment="1">
      <alignment horizontal="right" vertical="center" wrapText="1"/>
    </xf>
    <xf numFmtId="43" fontId="1" fillId="0" borderId="12" xfId="1" applyFont="1" applyBorder="1" applyAlignment="1">
      <alignment horizontal="right"/>
    </xf>
    <xf numFmtId="43" fontId="1" fillId="3" borderId="12" xfId="1" applyFont="1" applyFill="1" applyBorder="1" applyAlignment="1">
      <alignment horizontal="right" vertical="center" wrapText="1"/>
    </xf>
    <xf numFmtId="0" fontId="1" fillId="0" borderId="12" xfId="0" applyFont="1" applyBorder="1" applyAlignment="1">
      <alignment horizontal="right"/>
    </xf>
    <xf numFmtId="4" fontId="1" fillId="0" borderId="12" xfId="0" applyNumberFormat="1" applyFont="1" applyBorder="1" applyAlignment="1">
      <alignment horizontal="right"/>
    </xf>
    <xf numFmtId="43" fontId="1" fillId="3" borderId="10" xfId="1" applyFont="1" applyFill="1" applyBorder="1" applyAlignment="1">
      <alignment horizontal="right" wrapText="1"/>
    </xf>
    <xf numFmtId="43" fontId="1" fillId="3" borderId="12" xfId="1" applyFont="1" applyFill="1" applyBorder="1" applyAlignment="1">
      <alignment horizontal="right" wrapText="1"/>
    </xf>
    <xf numFmtId="43" fontId="1" fillId="0" borderId="12" xfId="1" applyFont="1" applyFill="1" applyBorder="1" applyAlignment="1">
      <alignment horizontal="right" vertical="center" wrapText="1"/>
    </xf>
    <xf numFmtId="0" fontId="1" fillId="3" borderId="11" xfId="0" applyFont="1" applyFill="1" applyBorder="1" applyAlignment="1">
      <alignment vertical="center" wrapText="1"/>
    </xf>
    <xf numFmtId="43" fontId="1" fillId="0" borderId="12" xfId="1" applyFont="1" applyFill="1" applyBorder="1" applyAlignment="1">
      <alignment horizontal="right" wrapText="1"/>
    </xf>
    <xf numFmtId="0" fontId="4" fillId="0" borderId="12" xfId="0" applyFont="1" applyBorder="1" applyAlignment="1">
      <alignment wrapText="1"/>
    </xf>
    <xf numFmtId="0" fontId="4" fillId="3" borderId="12" xfId="0" applyFont="1" applyFill="1" applyBorder="1" applyAlignment="1">
      <alignment wrapText="1"/>
    </xf>
    <xf numFmtId="0" fontId="2" fillId="3" borderId="11" xfId="0" applyFont="1" applyFill="1" applyBorder="1" applyAlignment="1">
      <alignment vertical="center" wrapText="1"/>
    </xf>
    <xf numFmtId="43" fontId="2" fillId="0" borderId="12" xfId="1" applyFont="1" applyFill="1" applyBorder="1" applyAlignment="1">
      <alignment horizontal="right" wrapText="1"/>
    </xf>
    <xf numFmtId="0" fontId="1" fillId="0" borderId="11" xfId="0" applyFont="1" applyBorder="1" applyAlignment="1">
      <alignment wrapText="1"/>
    </xf>
    <xf numFmtId="43" fontId="5" fillId="0" borderId="12" xfId="1" applyFont="1" applyFill="1" applyBorder="1" applyAlignment="1" applyProtection="1">
      <alignment horizontal="right" wrapText="1" readingOrder="1"/>
      <protection locked="0"/>
    </xf>
    <xf numFmtId="43" fontId="5" fillId="3" borderId="12" xfId="1" applyFont="1" applyFill="1" applyBorder="1" applyAlignment="1" applyProtection="1">
      <alignment horizontal="right" wrapText="1" readingOrder="1"/>
      <protection locked="0"/>
    </xf>
    <xf numFmtId="0" fontId="1" fillId="0" borderId="12" xfId="0" applyFont="1" applyBorder="1" applyAlignment="1">
      <alignment wrapText="1"/>
    </xf>
    <xf numFmtId="0" fontId="2" fillId="0" borderId="12" xfId="0" applyFont="1" applyBorder="1" applyAlignment="1">
      <alignment horizontal="left" wrapText="1"/>
    </xf>
    <xf numFmtId="0" fontId="2" fillId="0" borderId="11" xfId="0" applyFont="1" applyBorder="1" applyAlignment="1">
      <alignment wrapText="1"/>
    </xf>
    <xf numFmtId="43" fontId="1" fillId="0" borderId="12" xfId="1" applyFont="1" applyBorder="1" applyAlignment="1">
      <alignment horizontal="right" wrapText="1"/>
    </xf>
    <xf numFmtId="0" fontId="2" fillId="4" borderId="12" xfId="0" applyFont="1" applyFill="1" applyBorder="1" applyAlignment="1">
      <alignment vertical="center" wrapText="1"/>
    </xf>
    <xf numFmtId="43" fontId="2" fillId="4" borderId="12" xfId="1" applyFont="1" applyFill="1" applyBorder="1" applyAlignment="1">
      <alignment horizontal="right" wrapText="1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" fillId="0" borderId="0" xfId="0" applyFont="1" applyAlignment="1">
      <alignment wrapText="1"/>
    </xf>
    <xf numFmtId="0" fontId="1" fillId="3" borderId="0" xfId="0" applyFont="1" applyFill="1" applyAlignment="1">
      <alignment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wrapText="1"/>
    </xf>
    <xf numFmtId="43" fontId="2" fillId="0" borderId="12" xfId="0" applyNumberFormat="1" applyFont="1" applyBorder="1"/>
    <xf numFmtId="0" fontId="6" fillId="0" borderId="12" xfId="0" applyFont="1" applyBorder="1" applyAlignment="1">
      <alignment wrapText="1"/>
    </xf>
    <xf numFmtId="43" fontId="1" fillId="0" borderId="0" xfId="1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10" fillId="2" borderId="9" xfId="0" applyFont="1" applyFill="1" applyBorder="1" applyAlignment="1">
      <alignment horizontal="left" vertical="center" wrapText="1"/>
    </xf>
    <xf numFmtId="43" fontId="10" fillId="2" borderId="9" xfId="1" applyFont="1" applyFill="1" applyBorder="1" applyAlignment="1">
      <alignment horizontal="center" vertical="center" wrapText="1"/>
    </xf>
    <xf numFmtId="43" fontId="10" fillId="2" borderId="10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 vertical="top" wrapText="1" readingOrder="1"/>
    </xf>
    <xf numFmtId="0" fontId="12" fillId="0" borderId="0" xfId="0" applyFont="1" applyAlignment="1">
      <alignment horizontal="center" vertical="top" wrapText="1" readingOrder="1"/>
    </xf>
    <xf numFmtId="0" fontId="12" fillId="0" borderId="5" xfId="0" applyFont="1" applyBorder="1" applyAlignment="1">
      <alignment horizontal="center" vertical="top" wrapText="1" readingOrder="1"/>
    </xf>
    <xf numFmtId="0" fontId="12" fillId="0" borderId="6" xfId="0" applyFont="1" applyBorder="1" applyAlignment="1">
      <alignment horizontal="center" vertical="top" wrapText="1" readingOrder="1"/>
    </xf>
    <xf numFmtId="0" fontId="12" fillId="0" borderId="7" xfId="0" applyFont="1" applyBorder="1" applyAlignment="1">
      <alignment horizontal="center" vertical="top" wrapText="1" readingOrder="1"/>
    </xf>
    <xf numFmtId="0" fontId="12" fillId="0" borderId="8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47626</xdr:colOff>
      <xdr:row>1</xdr:row>
      <xdr:rowOff>133349</xdr:rowOff>
    </xdr:from>
    <xdr:to>
      <xdr:col>1</xdr:col>
      <xdr:colOff>1527492</xdr:colOff>
      <xdr:row>4</xdr:row>
      <xdr:rowOff>247649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4206C2E7-F563-4AAE-A1AC-36D1EC776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6" y="333374"/>
          <a:ext cx="1479866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225137</xdr:colOff>
      <xdr:row>186</xdr:row>
      <xdr:rowOff>81869</xdr:rowOff>
    </xdr:from>
    <xdr:to>
      <xdr:col>1</xdr:col>
      <xdr:colOff>1653887</xdr:colOff>
      <xdr:row>190</xdr:row>
      <xdr:rowOff>6927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A1F5793-D560-430D-8C54-B33B93D016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747" t="-1" r="6593" b="12211"/>
        <a:stretch/>
      </xdr:blipFill>
      <xdr:spPr>
        <a:xfrm>
          <a:off x="825212" y="17322119"/>
          <a:ext cx="1428750" cy="687058"/>
        </a:xfrm>
        <a:prstGeom prst="rect">
          <a:avLst/>
        </a:prstGeom>
      </xdr:spPr>
    </xdr:pic>
    <xdr:clientData/>
  </xdr:twoCellAnchor>
  <xdr:twoCellAnchor editAs="oneCell">
    <xdr:from>
      <xdr:col>1</xdr:col>
      <xdr:colOff>1503638</xdr:colOff>
      <xdr:row>186</xdr:row>
      <xdr:rowOff>17318</xdr:rowOff>
    </xdr:from>
    <xdr:to>
      <xdr:col>1</xdr:col>
      <xdr:colOff>2455093</xdr:colOff>
      <xdr:row>190</xdr:row>
      <xdr:rowOff>99579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6425EC7-3B96-4336-8F18-C7A7C827B4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03713" y="17257568"/>
          <a:ext cx="951455" cy="844261"/>
        </a:xfrm>
        <a:prstGeom prst="rect">
          <a:avLst/>
        </a:prstGeom>
      </xdr:spPr>
    </xdr:pic>
    <xdr:clientData/>
  </xdr:twoCellAnchor>
  <xdr:twoCellAnchor editAs="oneCell">
    <xdr:from>
      <xdr:col>2</xdr:col>
      <xdr:colOff>757672</xdr:colOff>
      <xdr:row>186</xdr:row>
      <xdr:rowOff>118631</xdr:rowOff>
    </xdr:from>
    <xdr:to>
      <xdr:col>3</xdr:col>
      <xdr:colOff>106508</xdr:colOff>
      <xdr:row>190</xdr:row>
      <xdr:rowOff>71006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91FDF85-DB41-45E0-9AE5-EB0F4BE633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548747" y="17978006"/>
          <a:ext cx="1387186" cy="714375"/>
        </a:xfrm>
        <a:prstGeom prst="rect">
          <a:avLst/>
        </a:prstGeom>
      </xdr:spPr>
    </xdr:pic>
    <xdr:clientData/>
  </xdr:twoCellAnchor>
  <xdr:twoCellAnchor editAs="oneCell">
    <xdr:from>
      <xdr:col>3</xdr:col>
      <xdr:colOff>197427</xdr:colOff>
      <xdr:row>186</xdr:row>
      <xdr:rowOff>71006</xdr:rowOff>
    </xdr:from>
    <xdr:to>
      <xdr:col>3</xdr:col>
      <xdr:colOff>1247955</xdr:colOff>
      <xdr:row>191</xdr:row>
      <xdr:rowOff>72307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6019E8E-AC55-417A-8B90-AD2153F4FB6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9067" t="2020" r="-9067" b="-14798"/>
        <a:stretch/>
      </xdr:blipFill>
      <xdr:spPr>
        <a:xfrm>
          <a:off x="7026852" y="17930381"/>
          <a:ext cx="1050528" cy="9538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-FS01\Departamentos\Direcci&#243;n%20Administrativa%20y%20Financiera\Direcci&#243;n%20Administrativa%20y%20Financiera\SENSITIVO\PRESUPUESTOS\PRESUPUESTO%202023\PRESUPUESTO%20ARS%20SEMMA%202023.xls" TargetMode="External"/><Relationship Id="rId1" Type="http://schemas.openxmlformats.org/officeDocument/2006/relationships/externalLinkPath" Target="file:///\\S-FS01\Departamentos\Direcci&#243;n%20Administrativa%20y%20Financiera\Direcci&#243;n%20Administrativa%20y%20Financiera\SENSITIVO\PRESUPUESTOS\PRESUPUESTO%202023\PRESUPUESTO%20ARS%20SEMMA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mento ingresos por la cartera"/>
      <sheetName val="PRESUPUESTO"/>
      <sheetName val="PRESUPUESTO RESUMEN"/>
      <sheetName val="GASTOS"/>
      <sheetName val="Gastos clasificadores"/>
      <sheetName val="Presupuesto para publicar "/>
      <sheetName val="SINIESTRALIDAD"/>
      <sheetName val="Ingresos por int,gastos fin.otr"/>
      <sheetName val="Resumen por Meses"/>
      <sheetName val="GASTOS (2)"/>
      <sheetName val="DAF"/>
      <sheetName val="Detalles de gastos"/>
      <sheetName val="INVERSIONES"/>
      <sheetName val="Formato Sector Publico-DIGEPRE"/>
      <sheetName val="PRESUPUESTO 2022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60">
          <cell r="C60">
            <v>9064172</v>
          </cell>
        </row>
        <row r="110">
          <cell r="C110">
            <v>4660366266.2810001</v>
          </cell>
        </row>
        <row r="117">
          <cell r="C117">
            <v>310000</v>
          </cell>
        </row>
        <row r="124">
          <cell r="C124">
            <v>824000</v>
          </cell>
        </row>
        <row r="128">
          <cell r="C128">
            <v>41267391.649999999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F1A52-8B0E-4FDB-AB54-13A03669D001}">
  <dimension ref="B1:D199"/>
  <sheetViews>
    <sheetView tabSelected="1" topLeftCell="A179" zoomScaleNormal="100" workbookViewId="0">
      <selection activeCell="G5" sqref="G5"/>
    </sheetView>
  </sheetViews>
  <sheetFormatPr baseColWidth="10" defaultRowHeight="15" x14ac:dyDescent="0.25"/>
  <cols>
    <col min="1" max="1" width="4.28515625" customWidth="1"/>
    <col min="2" max="2" width="67.5703125" customWidth="1"/>
    <col min="3" max="3" width="30.5703125" customWidth="1"/>
    <col min="4" max="4" width="20.28515625" customWidth="1"/>
  </cols>
  <sheetData>
    <row r="1" spans="2:4" ht="15.75" thickBot="1" x14ac:dyDescent="0.3"/>
    <row r="2" spans="2:4" ht="26.25" x14ac:dyDescent="0.4">
      <c r="B2" s="45" t="s">
        <v>0</v>
      </c>
      <c r="C2" s="46"/>
      <c r="D2" s="47"/>
    </row>
    <row r="3" spans="2:4" ht="26.25" x14ac:dyDescent="0.4">
      <c r="B3" s="48">
        <v>2023</v>
      </c>
      <c r="C3" s="49"/>
      <c r="D3" s="50"/>
    </row>
    <row r="4" spans="2:4" ht="26.25" x14ac:dyDescent="0.25">
      <c r="B4" s="51" t="s">
        <v>1</v>
      </c>
      <c r="C4" s="52"/>
      <c r="D4" s="53"/>
    </row>
    <row r="5" spans="2:4" ht="27" thickBot="1" x14ac:dyDescent="0.3">
      <c r="B5" s="54" t="s">
        <v>2</v>
      </c>
      <c r="C5" s="55"/>
      <c r="D5" s="56"/>
    </row>
    <row r="6" spans="2:4" ht="42" x14ac:dyDescent="0.25">
      <c r="B6" s="42" t="s">
        <v>3</v>
      </c>
      <c r="C6" s="43" t="s">
        <v>4</v>
      </c>
      <c r="D6" s="44" t="s">
        <v>5</v>
      </c>
    </row>
    <row r="7" spans="2:4" x14ac:dyDescent="0.25">
      <c r="B7" s="1" t="s">
        <v>6</v>
      </c>
      <c r="C7" s="2"/>
      <c r="D7" s="3"/>
    </row>
    <row r="8" spans="2:4" x14ac:dyDescent="0.25">
      <c r="B8" s="4" t="s">
        <v>7</v>
      </c>
      <c r="C8" s="5">
        <f>C9+C22+C40+C42+C50</f>
        <v>360063390.25716817</v>
      </c>
      <c r="D8" s="5">
        <f>C8</f>
        <v>360063390.25716817</v>
      </c>
    </row>
    <row r="9" spans="2:4" x14ac:dyDescent="0.25">
      <c r="B9" s="6" t="s">
        <v>8</v>
      </c>
      <c r="C9" s="7">
        <v>249970710.84</v>
      </c>
      <c r="D9" s="8">
        <v>249970710.84</v>
      </c>
    </row>
    <row r="10" spans="2:4" hidden="1" x14ac:dyDescent="0.25">
      <c r="B10" s="6" t="s">
        <v>9</v>
      </c>
      <c r="C10" s="7"/>
      <c r="D10" s="9">
        <f t="shared" ref="D10:D61" si="0">C10</f>
        <v>0</v>
      </c>
    </row>
    <row r="11" spans="2:4" hidden="1" x14ac:dyDescent="0.25">
      <c r="B11" s="6" t="s">
        <v>10</v>
      </c>
      <c r="C11" s="7"/>
      <c r="D11" s="9">
        <f t="shared" si="0"/>
        <v>0</v>
      </c>
    </row>
    <row r="12" spans="2:4" hidden="1" x14ac:dyDescent="0.25">
      <c r="B12" s="6" t="s">
        <v>11</v>
      </c>
      <c r="C12" s="7"/>
      <c r="D12" s="9">
        <f t="shared" si="0"/>
        <v>0</v>
      </c>
    </row>
    <row r="13" spans="2:4" hidden="1" x14ac:dyDescent="0.25">
      <c r="B13" s="6" t="s">
        <v>12</v>
      </c>
      <c r="C13" s="7"/>
      <c r="D13" s="9">
        <f t="shared" si="0"/>
        <v>0</v>
      </c>
    </row>
    <row r="14" spans="2:4" hidden="1" x14ac:dyDescent="0.25">
      <c r="B14" s="25" t="s">
        <v>13</v>
      </c>
      <c r="C14" s="7"/>
      <c r="D14" s="9">
        <f t="shared" si="0"/>
        <v>0</v>
      </c>
    </row>
    <row r="15" spans="2:4" hidden="1" x14ac:dyDescent="0.25">
      <c r="B15" s="6" t="s">
        <v>14</v>
      </c>
      <c r="C15" s="7"/>
      <c r="D15" s="9">
        <f t="shared" si="0"/>
        <v>0</v>
      </c>
    </row>
    <row r="16" spans="2:4" hidden="1" x14ac:dyDescent="0.25">
      <c r="B16" s="6" t="s">
        <v>15</v>
      </c>
      <c r="C16" s="7"/>
      <c r="D16" s="9">
        <f t="shared" si="0"/>
        <v>0</v>
      </c>
    </row>
    <row r="17" spans="2:4" hidden="1" x14ac:dyDescent="0.25">
      <c r="B17" s="6" t="s">
        <v>16</v>
      </c>
      <c r="C17" s="7"/>
      <c r="D17" s="9">
        <f t="shared" si="0"/>
        <v>0</v>
      </c>
    </row>
    <row r="18" spans="2:4" hidden="1" x14ac:dyDescent="0.25">
      <c r="B18" s="6" t="s">
        <v>17</v>
      </c>
      <c r="C18" s="7"/>
      <c r="D18" s="9">
        <f t="shared" si="0"/>
        <v>0</v>
      </c>
    </row>
    <row r="19" spans="2:4" hidden="1" x14ac:dyDescent="0.25">
      <c r="B19" s="6" t="s">
        <v>18</v>
      </c>
      <c r="C19" s="7"/>
      <c r="D19" s="9">
        <f t="shared" si="0"/>
        <v>0</v>
      </c>
    </row>
    <row r="20" spans="2:4" hidden="1" x14ac:dyDescent="0.25">
      <c r="B20" s="6" t="s">
        <v>19</v>
      </c>
      <c r="C20" s="7"/>
      <c r="D20" s="9">
        <f t="shared" si="0"/>
        <v>0</v>
      </c>
    </row>
    <row r="21" spans="2:4" hidden="1" x14ac:dyDescent="0.25">
      <c r="B21" s="6" t="s">
        <v>20</v>
      </c>
      <c r="C21" s="7"/>
      <c r="D21" s="9">
        <f t="shared" si="0"/>
        <v>0</v>
      </c>
    </row>
    <row r="22" spans="2:4" x14ac:dyDescent="0.25">
      <c r="B22" s="6" t="s">
        <v>21</v>
      </c>
      <c r="C22" s="7">
        <v>57041233.927088171</v>
      </c>
      <c r="D22" s="10">
        <f t="shared" si="0"/>
        <v>57041233.927088171</v>
      </c>
    </row>
    <row r="23" spans="2:4" hidden="1" x14ac:dyDescent="0.25">
      <c r="B23" s="6" t="s">
        <v>22</v>
      </c>
      <c r="C23" s="7"/>
      <c r="D23" s="8">
        <f t="shared" si="0"/>
        <v>0</v>
      </c>
    </row>
    <row r="24" spans="2:4" hidden="1" x14ac:dyDescent="0.25">
      <c r="B24" s="6" t="s">
        <v>23</v>
      </c>
      <c r="C24" s="7"/>
      <c r="D24" s="8">
        <f t="shared" si="0"/>
        <v>0</v>
      </c>
    </row>
    <row r="25" spans="2:4" hidden="1" x14ac:dyDescent="0.25">
      <c r="B25" s="6" t="s">
        <v>24</v>
      </c>
      <c r="C25" s="7"/>
      <c r="D25" s="8">
        <f t="shared" si="0"/>
        <v>0</v>
      </c>
    </row>
    <row r="26" spans="2:4" hidden="1" x14ac:dyDescent="0.25">
      <c r="B26" s="6" t="s">
        <v>25</v>
      </c>
      <c r="C26" s="7"/>
      <c r="D26" s="8">
        <f t="shared" si="0"/>
        <v>0</v>
      </c>
    </row>
    <row r="27" spans="2:4" hidden="1" x14ac:dyDescent="0.25">
      <c r="B27" s="6" t="s">
        <v>26</v>
      </c>
      <c r="C27" s="7"/>
      <c r="D27" s="8">
        <f t="shared" si="0"/>
        <v>0</v>
      </c>
    </row>
    <row r="28" spans="2:4" hidden="1" x14ac:dyDescent="0.25">
      <c r="B28" s="6" t="s">
        <v>27</v>
      </c>
      <c r="C28" s="7"/>
      <c r="D28" s="8">
        <f t="shared" si="0"/>
        <v>0</v>
      </c>
    </row>
    <row r="29" spans="2:4" hidden="1" x14ac:dyDescent="0.25">
      <c r="B29" s="6" t="s">
        <v>28</v>
      </c>
      <c r="C29" s="7"/>
      <c r="D29" s="8">
        <f t="shared" si="0"/>
        <v>0</v>
      </c>
    </row>
    <row r="30" spans="2:4" hidden="1" x14ac:dyDescent="0.25">
      <c r="B30" s="6" t="s">
        <v>29</v>
      </c>
      <c r="C30" s="7"/>
      <c r="D30" s="8">
        <f t="shared" si="0"/>
        <v>0</v>
      </c>
    </row>
    <row r="31" spans="2:4" hidden="1" x14ac:dyDescent="0.25">
      <c r="B31" s="6" t="s">
        <v>30</v>
      </c>
      <c r="C31" s="7"/>
      <c r="D31" s="8">
        <f t="shared" si="0"/>
        <v>0</v>
      </c>
    </row>
    <row r="32" spans="2:4" hidden="1" x14ac:dyDescent="0.25">
      <c r="B32" s="6" t="s">
        <v>31</v>
      </c>
      <c r="C32" s="7"/>
      <c r="D32" s="8">
        <f t="shared" si="0"/>
        <v>0</v>
      </c>
    </row>
    <row r="33" spans="2:4" hidden="1" x14ac:dyDescent="0.25">
      <c r="B33" s="6" t="s">
        <v>32</v>
      </c>
      <c r="C33" s="7"/>
      <c r="D33" s="8">
        <f t="shared" si="0"/>
        <v>0</v>
      </c>
    </row>
    <row r="34" spans="2:4" hidden="1" x14ac:dyDescent="0.25">
      <c r="B34" s="6" t="s">
        <v>33</v>
      </c>
      <c r="C34" s="7"/>
      <c r="D34" s="8">
        <f t="shared" si="0"/>
        <v>0</v>
      </c>
    </row>
    <row r="35" spans="2:4" hidden="1" x14ac:dyDescent="0.25">
      <c r="B35" s="6" t="s">
        <v>34</v>
      </c>
      <c r="C35" s="7"/>
      <c r="D35" s="8">
        <f t="shared" si="0"/>
        <v>0</v>
      </c>
    </row>
    <row r="36" spans="2:4" hidden="1" x14ac:dyDescent="0.25">
      <c r="B36" s="6" t="s">
        <v>35</v>
      </c>
      <c r="C36" s="7"/>
      <c r="D36" s="8">
        <f t="shared" si="0"/>
        <v>0</v>
      </c>
    </row>
    <row r="37" spans="2:4" hidden="1" x14ac:dyDescent="0.25">
      <c r="B37" s="6" t="s">
        <v>36</v>
      </c>
      <c r="C37" s="7"/>
      <c r="D37" s="8">
        <f t="shared" si="0"/>
        <v>0</v>
      </c>
    </row>
    <row r="38" spans="2:4" hidden="1" x14ac:dyDescent="0.25">
      <c r="B38" s="6" t="s">
        <v>37</v>
      </c>
      <c r="C38" s="7"/>
      <c r="D38" s="8">
        <f t="shared" si="0"/>
        <v>0</v>
      </c>
    </row>
    <row r="39" spans="2:4" hidden="1" x14ac:dyDescent="0.25">
      <c r="B39" s="6" t="s">
        <v>38</v>
      </c>
      <c r="C39" s="7"/>
      <c r="D39" s="8">
        <f t="shared" si="0"/>
        <v>0</v>
      </c>
    </row>
    <row r="40" spans="2:4" x14ac:dyDescent="0.25">
      <c r="B40" s="6" t="s">
        <v>39</v>
      </c>
      <c r="C40" s="7">
        <v>1782400</v>
      </c>
      <c r="D40" s="8">
        <f t="shared" si="0"/>
        <v>1782400</v>
      </c>
    </row>
    <row r="41" spans="2:4" hidden="1" x14ac:dyDescent="0.25">
      <c r="B41" s="6" t="s">
        <v>40</v>
      </c>
      <c r="C41" s="7"/>
      <c r="D41" s="8">
        <f t="shared" si="0"/>
        <v>0</v>
      </c>
    </row>
    <row r="42" spans="2:4" x14ac:dyDescent="0.25">
      <c r="B42" s="6" t="s">
        <v>41</v>
      </c>
      <c r="C42" s="7">
        <v>19430000</v>
      </c>
      <c r="D42" s="8">
        <f t="shared" si="0"/>
        <v>19430000</v>
      </c>
    </row>
    <row r="43" spans="2:4" hidden="1" x14ac:dyDescent="0.25">
      <c r="B43" s="6" t="s">
        <v>42</v>
      </c>
      <c r="C43" s="7"/>
      <c r="D43" s="11">
        <f t="shared" si="0"/>
        <v>0</v>
      </c>
    </row>
    <row r="44" spans="2:4" hidden="1" x14ac:dyDescent="0.25">
      <c r="B44" s="6" t="s">
        <v>43</v>
      </c>
      <c r="C44" s="7"/>
      <c r="D44" s="8">
        <f t="shared" si="0"/>
        <v>0</v>
      </c>
    </row>
    <row r="45" spans="2:4" hidden="1" x14ac:dyDescent="0.25">
      <c r="B45" s="6" t="s">
        <v>44</v>
      </c>
      <c r="C45" s="7"/>
      <c r="D45" s="8">
        <f t="shared" si="0"/>
        <v>0</v>
      </c>
    </row>
    <row r="46" spans="2:4" hidden="1" x14ac:dyDescent="0.25">
      <c r="B46" s="6" t="s">
        <v>45</v>
      </c>
      <c r="C46" s="7"/>
      <c r="D46" s="8">
        <f t="shared" si="0"/>
        <v>0</v>
      </c>
    </row>
    <row r="47" spans="2:4" hidden="1" x14ac:dyDescent="0.25">
      <c r="B47" s="6" t="s">
        <v>46</v>
      </c>
      <c r="C47" s="7"/>
      <c r="D47" s="8">
        <f t="shared" si="0"/>
        <v>0</v>
      </c>
    </row>
    <row r="48" spans="2:4" hidden="1" x14ac:dyDescent="0.25">
      <c r="B48" s="6" t="s">
        <v>47</v>
      </c>
      <c r="C48" s="7"/>
      <c r="D48" s="8">
        <f t="shared" si="0"/>
        <v>0</v>
      </c>
    </row>
    <row r="49" spans="2:4" hidden="1" x14ac:dyDescent="0.25">
      <c r="B49" s="6" t="s">
        <v>48</v>
      </c>
      <c r="C49" s="7"/>
      <c r="D49" s="8">
        <f t="shared" si="0"/>
        <v>0</v>
      </c>
    </row>
    <row r="50" spans="2:4" x14ac:dyDescent="0.25">
      <c r="B50" s="6" t="s">
        <v>49</v>
      </c>
      <c r="C50" s="7">
        <v>31839045.490079999</v>
      </c>
      <c r="D50" s="10">
        <f t="shared" si="0"/>
        <v>31839045.490079999</v>
      </c>
    </row>
    <row r="51" spans="2:4" hidden="1" x14ac:dyDescent="0.25">
      <c r="B51" s="6" t="s">
        <v>50</v>
      </c>
      <c r="C51" s="7">
        <f>'[1]Gastos clasificadores'!C50</f>
        <v>0</v>
      </c>
      <c r="D51" s="9">
        <f t="shared" si="0"/>
        <v>0</v>
      </c>
    </row>
    <row r="52" spans="2:4" hidden="1" x14ac:dyDescent="0.25">
      <c r="B52" s="6" t="s">
        <v>51</v>
      </c>
      <c r="C52" s="7">
        <f>'[1]Gastos clasificadores'!C51</f>
        <v>0</v>
      </c>
      <c r="D52" s="9">
        <f t="shared" si="0"/>
        <v>0</v>
      </c>
    </row>
    <row r="53" spans="2:4" hidden="1" x14ac:dyDescent="0.25">
      <c r="B53" s="6" t="s">
        <v>52</v>
      </c>
      <c r="C53" s="7">
        <f>'[1]Gastos clasificadores'!C52</f>
        <v>0</v>
      </c>
      <c r="D53" s="9">
        <f t="shared" si="0"/>
        <v>0</v>
      </c>
    </row>
    <row r="54" spans="2:4" x14ac:dyDescent="0.25">
      <c r="B54" s="1" t="s">
        <v>53</v>
      </c>
      <c r="C54" s="38">
        <f>SUM(C55+C62+C65+C67+C72+C73+C75+C97+C110)</f>
        <v>4713001274.3899994</v>
      </c>
      <c r="D54" s="38">
        <f>SUM(D55+D62+D65+D67+D72+D73+D75+D97+D110)</f>
        <v>4713001274.3899994</v>
      </c>
    </row>
    <row r="55" spans="2:4" x14ac:dyDescent="0.25">
      <c r="B55" s="6" t="s">
        <v>54</v>
      </c>
      <c r="C55" s="7">
        <v>9350000</v>
      </c>
      <c r="D55" s="8">
        <v>9350000</v>
      </c>
    </row>
    <row r="56" spans="2:4" hidden="1" x14ac:dyDescent="0.25">
      <c r="B56" s="34" t="s">
        <v>55</v>
      </c>
      <c r="C56" s="7">
        <f>'[1]Gastos clasificadores'!C55</f>
        <v>0</v>
      </c>
      <c r="D56" s="12">
        <f t="shared" si="0"/>
        <v>0</v>
      </c>
    </row>
    <row r="57" spans="2:4" hidden="1" x14ac:dyDescent="0.25">
      <c r="B57" s="6" t="s">
        <v>56</v>
      </c>
      <c r="C57" s="7">
        <f>'[1]Gastos clasificadores'!C56</f>
        <v>0</v>
      </c>
      <c r="D57" s="14">
        <f t="shared" si="0"/>
        <v>0</v>
      </c>
    </row>
    <row r="58" spans="2:4" hidden="1" x14ac:dyDescent="0.25">
      <c r="B58" s="6" t="s">
        <v>57</v>
      </c>
      <c r="C58" s="7">
        <f>'[1]Gastos clasificadores'!C57</f>
        <v>0</v>
      </c>
      <c r="D58" s="14">
        <f t="shared" si="0"/>
        <v>0</v>
      </c>
    </row>
    <row r="59" spans="2:4" hidden="1" x14ac:dyDescent="0.25">
      <c r="B59" s="6" t="s">
        <v>58</v>
      </c>
      <c r="C59" s="7">
        <f>'[1]Gastos clasificadores'!C58</f>
        <v>0</v>
      </c>
      <c r="D59" s="14">
        <f t="shared" si="0"/>
        <v>0</v>
      </c>
    </row>
    <row r="60" spans="2:4" hidden="1" x14ac:dyDescent="0.25">
      <c r="B60" s="6" t="s">
        <v>59</v>
      </c>
      <c r="C60" s="7">
        <f>'[1]Gastos clasificadores'!C59</f>
        <v>0</v>
      </c>
      <c r="D60" s="14">
        <f t="shared" si="0"/>
        <v>0</v>
      </c>
    </row>
    <row r="61" spans="2:4" hidden="1" x14ac:dyDescent="0.25">
      <c r="B61" s="6" t="s">
        <v>60</v>
      </c>
      <c r="C61" s="7">
        <f>'[1]Gastos clasificadores'!C60</f>
        <v>9064172</v>
      </c>
      <c r="D61" s="14">
        <f t="shared" si="0"/>
        <v>9064172</v>
      </c>
    </row>
    <row r="62" spans="2:4" x14ac:dyDescent="0.25">
      <c r="B62" s="6" t="s">
        <v>61</v>
      </c>
      <c r="C62" s="7">
        <v>9064172</v>
      </c>
      <c r="D62" s="8">
        <v>9064172</v>
      </c>
    </row>
    <row r="63" spans="2:4" hidden="1" x14ac:dyDescent="0.25">
      <c r="B63" s="6" t="s">
        <v>62</v>
      </c>
      <c r="C63" s="7"/>
      <c r="D63" s="14"/>
    </row>
    <row r="64" spans="2:4" hidden="1" x14ac:dyDescent="0.25">
      <c r="B64" s="6" t="s">
        <v>63</v>
      </c>
      <c r="C64" s="7"/>
      <c r="D64" s="14"/>
    </row>
    <row r="65" spans="2:4" x14ac:dyDescent="0.25">
      <c r="B65" s="6" t="s">
        <v>64</v>
      </c>
      <c r="C65" s="7">
        <v>1100000</v>
      </c>
      <c r="D65" s="8">
        <v>1100000</v>
      </c>
    </row>
    <row r="66" spans="2:4" hidden="1" x14ac:dyDescent="0.25">
      <c r="B66" s="6" t="s">
        <v>65</v>
      </c>
      <c r="C66" s="7"/>
      <c r="D66" s="10"/>
    </row>
    <row r="67" spans="2:4" x14ac:dyDescent="0.25">
      <c r="B67" s="6" t="s">
        <v>66</v>
      </c>
      <c r="C67" s="7">
        <v>2519962.2200000002</v>
      </c>
      <c r="D67" s="8">
        <v>2519962.2200000002</v>
      </c>
    </row>
    <row r="68" spans="2:4" hidden="1" x14ac:dyDescent="0.25">
      <c r="B68" s="6" t="s">
        <v>67</v>
      </c>
      <c r="C68" s="7"/>
      <c r="D68" s="15"/>
    </row>
    <row r="69" spans="2:4" hidden="1" x14ac:dyDescent="0.25">
      <c r="B69" s="6" t="s">
        <v>68</v>
      </c>
      <c r="C69" s="7"/>
      <c r="D69" s="15"/>
    </row>
    <row r="70" spans="2:4" hidden="1" x14ac:dyDescent="0.25">
      <c r="B70" s="16" t="s">
        <v>69</v>
      </c>
      <c r="C70" s="7"/>
      <c r="D70" s="10"/>
    </row>
    <row r="71" spans="2:4" hidden="1" x14ac:dyDescent="0.25">
      <c r="B71" s="6" t="s">
        <v>70</v>
      </c>
      <c r="C71" s="7"/>
      <c r="D71" s="15"/>
    </row>
    <row r="72" spans="2:4" x14ac:dyDescent="0.25">
      <c r="B72" s="6" t="s">
        <v>71</v>
      </c>
      <c r="C72" s="7">
        <v>3912904.01</v>
      </c>
      <c r="D72" s="8">
        <v>3912904.01</v>
      </c>
    </row>
    <row r="73" spans="2:4" x14ac:dyDescent="0.25">
      <c r="B73" s="6" t="s">
        <v>72</v>
      </c>
      <c r="C73" s="7">
        <v>2800000</v>
      </c>
      <c r="D73" s="8">
        <v>2800000</v>
      </c>
    </row>
    <row r="74" spans="2:4" hidden="1" x14ac:dyDescent="0.25">
      <c r="B74" s="34" t="s">
        <v>73</v>
      </c>
      <c r="C74" s="7"/>
      <c r="D74" s="9"/>
    </row>
    <row r="75" spans="2:4" ht="30" x14ac:dyDescent="0.25">
      <c r="B75" s="16" t="s">
        <v>74</v>
      </c>
      <c r="C75" s="7">
        <v>9599081</v>
      </c>
      <c r="D75" s="8">
        <v>9599081</v>
      </c>
    </row>
    <row r="76" spans="2:4" hidden="1" x14ac:dyDescent="0.25">
      <c r="B76" s="18" t="s">
        <v>75</v>
      </c>
      <c r="C76" s="7"/>
      <c r="D76" s="17"/>
    </row>
    <row r="77" spans="2:4" ht="30" hidden="1" x14ac:dyDescent="0.25">
      <c r="B77" s="19" t="s">
        <v>76</v>
      </c>
      <c r="C77" s="7"/>
      <c r="D77" s="17"/>
    </row>
    <row r="78" spans="2:4" hidden="1" x14ac:dyDescent="0.25">
      <c r="B78" s="18" t="s">
        <v>77</v>
      </c>
      <c r="C78" s="7"/>
      <c r="D78" s="17"/>
    </row>
    <row r="79" spans="2:4" hidden="1" x14ac:dyDescent="0.25">
      <c r="B79" s="18" t="s">
        <v>78</v>
      </c>
      <c r="C79" s="7"/>
      <c r="D79" s="17"/>
    </row>
    <row r="80" spans="2:4" ht="30" hidden="1" x14ac:dyDescent="0.25">
      <c r="B80" s="18" t="s">
        <v>79</v>
      </c>
      <c r="C80" s="7"/>
      <c r="D80" s="17"/>
    </row>
    <row r="81" spans="2:4" hidden="1" x14ac:dyDescent="0.25">
      <c r="B81" s="18" t="s">
        <v>80</v>
      </c>
      <c r="C81" s="7"/>
      <c r="D81" s="17"/>
    </row>
    <row r="82" spans="2:4" hidden="1" x14ac:dyDescent="0.25">
      <c r="B82" s="18" t="s">
        <v>81</v>
      </c>
      <c r="C82" s="7"/>
      <c r="D82" s="17"/>
    </row>
    <row r="83" spans="2:4" ht="30" hidden="1" x14ac:dyDescent="0.25">
      <c r="B83" s="18" t="s">
        <v>82</v>
      </c>
      <c r="C83" s="7"/>
      <c r="D83" s="17"/>
    </row>
    <row r="84" spans="2:4" ht="30" hidden="1" x14ac:dyDescent="0.25">
      <c r="B84" s="18" t="s">
        <v>83</v>
      </c>
      <c r="C84" s="7"/>
      <c r="D84" s="17"/>
    </row>
    <row r="85" spans="2:4" hidden="1" x14ac:dyDescent="0.25">
      <c r="B85" s="18" t="s">
        <v>84</v>
      </c>
      <c r="C85" s="7"/>
      <c r="D85" s="11"/>
    </row>
    <row r="86" spans="2:4" ht="45" hidden="1" x14ac:dyDescent="0.25">
      <c r="B86" s="18" t="s">
        <v>85</v>
      </c>
      <c r="C86" s="7"/>
      <c r="D86" s="17"/>
    </row>
    <row r="87" spans="2:4" ht="30" hidden="1" x14ac:dyDescent="0.25">
      <c r="B87" s="18" t="s">
        <v>86</v>
      </c>
      <c r="C87" s="7"/>
      <c r="D87" s="11"/>
    </row>
    <row r="88" spans="2:4" ht="30" hidden="1" x14ac:dyDescent="0.25">
      <c r="B88" s="18" t="s">
        <v>87</v>
      </c>
      <c r="C88" s="7"/>
      <c r="D88" s="17"/>
    </row>
    <row r="89" spans="2:4" ht="30" hidden="1" x14ac:dyDescent="0.25">
      <c r="B89" s="18" t="s">
        <v>88</v>
      </c>
      <c r="C89" s="7"/>
      <c r="D89" s="17"/>
    </row>
    <row r="90" spans="2:4" ht="30" hidden="1" x14ac:dyDescent="0.25">
      <c r="B90" s="18" t="s">
        <v>89</v>
      </c>
      <c r="C90" s="7"/>
      <c r="D90" s="17"/>
    </row>
    <row r="91" spans="2:4" ht="30" hidden="1" x14ac:dyDescent="0.25">
      <c r="B91" s="19" t="s">
        <v>90</v>
      </c>
      <c r="C91" s="7"/>
      <c r="D91" s="14"/>
    </row>
    <row r="92" spans="2:4" ht="30" hidden="1" x14ac:dyDescent="0.25">
      <c r="B92" s="18" t="s">
        <v>91</v>
      </c>
      <c r="C92" s="7"/>
      <c r="D92" s="17"/>
    </row>
    <row r="93" spans="2:4" ht="30" hidden="1" x14ac:dyDescent="0.25">
      <c r="B93" s="18" t="s">
        <v>92</v>
      </c>
      <c r="C93" s="7"/>
      <c r="D93" s="17"/>
    </row>
    <row r="94" spans="2:4" ht="30" hidden="1" x14ac:dyDescent="0.25">
      <c r="B94" s="18" t="s">
        <v>93</v>
      </c>
      <c r="C94" s="7"/>
      <c r="D94" s="17"/>
    </row>
    <row r="95" spans="2:4" hidden="1" x14ac:dyDescent="0.25">
      <c r="B95" s="18" t="s">
        <v>94</v>
      </c>
      <c r="C95" s="7"/>
      <c r="D95" s="17"/>
    </row>
    <row r="96" spans="2:4" hidden="1" x14ac:dyDescent="0.25">
      <c r="B96" s="18" t="s">
        <v>95</v>
      </c>
      <c r="C96" s="7"/>
      <c r="D96" s="17"/>
    </row>
    <row r="97" spans="2:4" x14ac:dyDescent="0.25">
      <c r="B97" s="16" t="s">
        <v>96</v>
      </c>
      <c r="C97" s="7">
        <v>14288888.880000001</v>
      </c>
      <c r="D97" s="8">
        <v>14288888.880000001</v>
      </c>
    </row>
    <row r="98" spans="2:4" hidden="1" x14ac:dyDescent="0.25">
      <c r="B98" s="16" t="s">
        <v>97</v>
      </c>
      <c r="C98" s="7"/>
      <c r="D98" s="17"/>
    </row>
    <row r="99" spans="2:4" hidden="1" x14ac:dyDescent="0.25">
      <c r="B99" s="16" t="s">
        <v>98</v>
      </c>
      <c r="C99" s="7"/>
      <c r="D99" s="17"/>
    </row>
    <row r="100" spans="2:4" ht="30" hidden="1" x14ac:dyDescent="0.25">
      <c r="B100" s="6" t="s">
        <v>99</v>
      </c>
      <c r="C100" s="7"/>
      <c r="D100" s="17"/>
    </row>
    <row r="101" spans="2:4" hidden="1" x14ac:dyDescent="0.25">
      <c r="B101" s="6" t="s">
        <v>100</v>
      </c>
      <c r="C101" s="7"/>
      <c r="D101" s="17"/>
    </row>
    <row r="102" spans="2:4" hidden="1" x14ac:dyDescent="0.25">
      <c r="B102" s="35" t="s">
        <v>101</v>
      </c>
      <c r="C102" s="7"/>
      <c r="D102" s="17"/>
    </row>
    <row r="103" spans="2:4" hidden="1" x14ac:dyDescent="0.25">
      <c r="B103" s="16" t="s">
        <v>102</v>
      </c>
      <c r="C103" s="7"/>
      <c r="D103" s="17"/>
    </row>
    <row r="104" spans="2:4" hidden="1" x14ac:dyDescent="0.25">
      <c r="B104" s="16" t="s">
        <v>103</v>
      </c>
      <c r="C104" s="7"/>
      <c r="D104" s="17"/>
    </row>
    <row r="105" spans="2:4" hidden="1" x14ac:dyDescent="0.25">
      <c r="B105" s="16" t="s">
        <v>104</v>
      </c>
      <c r="C105" s="7"/>
      <c r="D105" s="17"/>
    </row>
    <row r="106" spans="2:4" hidden="1" x14ac:dyDescent="0.25">
      <c r="B106" s="18" t="s">
        <v>105</v>
      </c>
      <c r="C106" s="7"/>
      <c r="D106" s="17"/>
    </row>
    <row r="107" spans="2:4" hidden="1" x14ac:dyDescent="0.25">
      <c r="B107" s="25" t="s">
        <v>106</v>
      </c>
      <c r="C107" s="7"/>
      <c r="D107" s="17"/>
    </row>
    <row r="108" spans="2:4" hidden="1" x14ac:dyDescent="0.25">
      <c r="B108" s="25" t="s">
        <v>107</v>
      </c>
      <c r="C108" s="7"/>
      <c r="D108" s="17"/>
    </row>
    <row r="109" spans="2:4" hidden="1" x14ac:dyDescent="0.25">
      <c r="B109" s="25" t="s">
        <v>108</v>
      </c>
      <c r="C109" s="7"/>
      <c r="D109" s="17"/>
    </row>
    <row r="110" spans="2:4" x14ac:dyDescent="0.25">
      <c r="B110" s="16" t="s">
        <v>109</v>
      </c>
      <c r="C110" s="7">
        <v>4660366266.2799997</v>
      </c>
      <c r="D110" s="8">
        <v>4660366266.2799997</v>
      </c>
    </row>
    <row r="111" spans="2:4" hidden="1" x14ac:dyDescent="0.25">
      <c r="B111" s="36" t="s">
        <v>110</v>
      </c>
      <c r="C111" s="7">
        <f>'[1]Gastos clasificadores'!C110</f>
        <v>4660366266.2810001</v>
      </c>
      <c r="D111" s="14">
        <f t="shared" ref="D111:D132" si="1">C111</f>
        <v>4660366266.2810001</v>
      </c>
    </row>
    <row r="112" spans="2:4" hidden="1" x14ac:dyDescent="0.25">
      <c r="B112" s="20" t="s">
        <v>111</v>
      </c>
      <c r="C112" s="7">
        <f>'[1]Gastos clasificadores'!C111</f>
        <v>0</v>
      </c>
      <c r="D112" s="14">
        <f t="shared" si="1"/>
        <v>0</v>
      </c>
    </row>
    <row r="113" spans="2:4" hidden="1" x14ac:dyDescent="0.25">
      <c r="B113" s="16" t="s">
        <v>112</v>
      </c>
      <c r="C113" s="7">
        <f>'[1]Gastos clasificadores'!C112</f>
        <v>0</v>
      </c>
      <c r="D113" s="14">
        <f t="shared" si="1"/>
        <v>0</v>
      </c>
    </row>
    <row r="114" spans="2:4" hidden="1" x14ac:dyDescent="0.25">
      <c r="B114" s="16" t="s">
        <v>113</v>
      </c>
      <c r="C114" s="7">
        <f>'[1]Gastos clasificadores'!C113</f>
        <v>0</v>
      </c>
      <c r="D114" s="14">
        <f t="shared" si="1"/>
        <v>0</v>
      </c>
    </row>
    <row r="115" spans="2:4" hidden="1" x14ac:dyDescent="0.25">
      <c r="B115" s="16" t="s">
        <v>114</v>
      </c>
      <c r="C115" s="7">
        <f>'[1]Gastos clasificadores'!C114</f>
        <v>0</v>
      </c>
      <c r="D115" s="14">
        <f t="shared" si="1"/>
        <v>0</v>
      </c>
    </row>
    <row r="116" spans="2:4" x14ac:dyDescent="0.25">
      <c r="B116" s="1" t="s">
        <v>115</v>
      </c>
      <c r="C116" s="2">
        <f>SUM(C117+C119+C120+C121+C122+C123+C124+C127+C128)</f>
        <v>55853409.909999996</v>
      </c>
      <c r="D116" s="3">
        <f>SUM(D117+D119+D120+D121+D122+D123+D124+D127+D128)</f>
        <v>55853409.909999996</v>
      </c>
    </row>
    <row r="117" spans="2:4" x14ac:dyDescent="0.25">
      <c r="B117" s="22" t="s">
        <v>116</v>
      </c>
      <c r="C117" s="7">
        <v>310000</v>
      </c>
      <c r="D117" s="23">
        <f t="shared" si="1"/>
        <v>310000</v>
      </c>
    </row>
    <row r="118" spans="2:4" hidden="1" x14ac:dyDescent="0.25">
      <c r="B118" s="22" t="s">
        <v>117</v>
      </c>
      <c r="C118" s="7">
        <f>'[1]Gastos clasificadores'!C117</f>
        <v>310000</v>
      </c>
      <c r="D118" s="24">
        <f t="shared" si="1"/>
        <v>310000</v>
      </c>
    </row>
    <row r="119" spans="2:4" x14ac:dyDescent="0.25">
      <c r="B119" s="6" t="s">
        <v>118</v>
      </c>
      <c r="C119" s="7">
        <v>2657160</v>
      </c>
      <c r="D119" s="15">
        <f t="shared" si="1"/>
        <v>2657160</v>
      </c>
    </row>
    <row r="120" spans="2:4" x14ac:dyDescent="0.25">
      <c r="B120" s="22" t="s">
        <v>119</v>
      </c>
      <c r="C120" s="7">
        <v>9996458.2599999998</v>
      </c>
      <c r="D120" s="17">
        <f t="shared" si="1"/>
        <v>9996458.2599999998</v>
      </c>
    </row>
    <row r="121" spans="2:4" x14ac:dyDescent="0.25">
      <c r="B121" s="6" t="s">
        <v>120</v>
      </c>
      <c r="C121" s="7">
        <v>798400</v>
      </c>
      <c r="D121" s="15">
        <f t="shared" si="1"/>
        <v>798400</v>
      </c>
    </row>
    <row r="122" spans="2:4" x14ac:dyDescent="0.25">
      <c r="B122" s="22" t="s">
        <v>121</v>
      </c>
      <c r="C122" s="7">
        <v>0</v>
      </c>
      <c r="D122" s="17">
        <f t="shared" si="1"/>
        <v>0</v>
      </c>
    </row>
    <row r="123" spans="2:4" x14ac:dyDescent="0.25">
      <c r="B123" s="6" t="s">
        <v>122</v>
      </c>
      <c r="C123" s="7">
        <f>'[1]Gastos clasificadores'!C122</f>
        <v>0</v>
      </c>
      <c r="D123" s="15">
        <f t="shared" si="1"/>
        <v>0</v>
      </c>
    </row>
    <row r="124" spans="2:4" x14ac:dyDescent="0.25">
      <c r="B124" s="22" t="s">
        <v>123</v>
      </c>
      <c r="C124" s="7">
        <v>824000</v>
      </c>
      <c r="D124" s="17">
        <f t="shared" si="1"/>
        <v>824000</v>
      </c>
    </row>
    <row r="125" spans="2:4" hidden="1" x14ac:dyDescent="0.25">
      <c r="B125" s="22" t="s">
        <v>124</v>
      </c>
      <c r="C125" s="7">
        <f>'[1]Gastos clasificadores'!C124</f>
        <v>824000</v>
      </c>
      <c r="D125" s="17">
        <f t="shared" si="1"/>
        <v>824000</v>
      </c>
    </row>
    <row r="126" spans="2:4" hidden="1" x14ac:dyDescent="0.25">
      <c r="B126" s="22" t="s">
        <v>125</v>
      </c>
      <c r="C126" s="7">
        <f>'[1]Gastos clasificadores'!C125</f>
        <v>0</v>
      </c>
      <c r="D126" s="17">
        <f t="shared" si="1"/>
        <v>0</v>
      </c>
    </row>
    <row r="127" spans="2:4" ht="26.25" customHeight="1" x14ac:dyDescent="0.25">
      <c r="B127" s="6" t="s">
        <v>126</v>
      </c>
      <c r="C127" s="7">
        <f>'[1]Gastos clasificadores'!C126</f>
        <v>0</v>
      </c>
      <c r="D127" s="15">
        <f t="shared" si="1"/>
        <v>0</v>
      </c>
    </row>
    <row r="128" spans="2:4" ht="18" customHeight="1" x14ac:dyDescent="0.25">
      <c r="B128" s="22" t="s">
        <v>127</v>
      </c>
      <c r="C128" s="8">
        <v>41267391.649999999</v>
      </c>
      <c r="D128" s="17">
        <f t="shared" si="1"/>
        <v>41267391.649999999</v>
      </c>
    </row>
    <row r="129" spans="2:4" ht="20.25" hidden="1" customHeight="1" x14ac:dyDescent="0.25">
      <c r="B129" s="22" t="s">
        <v>128</v>
      </c>
      <c r="C129" s="8">
        <f>'[1]Gastos clasificadores'!C128</f>
        <v>41267391.649999999</v>
      </c>
      <c r="D129" s="17">
        <f t="shared" si="1"/>
        <v>41267391.649999999</v>
      </c>
    </row>
    <row r="130" spans="2:4" ht="27.75" hidden="1" customHeight="1" x14ac:dyDescent="0.25">
      <c r="B130" s="22" t="s">
        <v>129</v>
      </c>
      <c r="C130" s="8">
        <f>'[1]Gastos clasificadores'!C129</f>
        <v>0</v>
      </c>
      <c r="D130" s="17">
        <f t="shared" si="1"/>
        <v>0</v>
      </c>
    </row>
    <row r="131" spans="2:4" ht="23.25" hidden="1" customHeight="1" x14ac:dyDescent="0.25">
      <c r="B131" s="22" t="s">
        <v>130</v>
      </c>
      <c r="C131" s="8">
        <f>'[1]Gastos clasificadores'!C130</f>
        <v>0</v>
      </c>
      <c r="D131" s="14">
        <f t="shared" si="1"/>
        <v>0</v>
      </c>
    </row>
    <row r="132" spans="2:4" ht="44.25" hidden="1" customHeight="1" x14ac:dyDescent="0.25">
      <c r="B132" s="25" t="s">
        <v>131</v>
      </c>
      <c r="C132" s="8">
        <f>'[1]Gastos clasificadores'!C131</f>
        <v>0</v>
      </c>
      <c r="D132" s="14">
        <f t="shared" si="1"/>
        <v>0</v>
      </c>
    </row>
    <row r="133" spans="2:4" x14ac:dyDescent="0.25">
      <c r="B133" s="26" t="s">
        <v>132</v>
      </c>
      <c r="C133" s="3">
        <f>SUM(C135+C136+C137+C138+C139+C140+C141+C142)</f>
        <v>114000</v>
      </c>
      <c r="D133" s="3">
        <f>SUM(D135+D136+D137+D138+D139+D140+D141+D142)</f>
        <v>114000</v>
      </c>
    </row>
    <row r="134" spans="2:4" hidden="1" x14ac:dyDescent="0.25">
      <c r="B134" s="37" t="s">
        <v>133</v>
      </c>
      <c r="C134" s="7"/>
      <c r="D134" s="14"/>
    </row>
    <row r="135" spans="2:4" x14ac:dyDescent="0.25">
      <c r="B135" s="39" t="s">
        <v>134</v>
      </c>
      <c r="C135" s="7">
        <v>114000</v>
      </c>
      <c r="D135" s="7">
        <v>114000</v>
      </c>
    </row>
    <row r="136" spans="2:4" x14ac:dyDescent="0.25">
      <c r="B136" s="22" t="s">
        <v>135</v>
      </c>
      <c r="C136" s="7">
        <v>0</v>
      </c>
      <c r="D136" s="8">
        <v>0</v>
      </c>
    </row>
    <row r="137" spans="2:4" x14ac:dyDescent="0.25">
      <c r="B137" s="22" t="s">
        <v>136</v>
      </c>
      <c r="C137" s="7">
        <v>0</v>
      </c>
      <c r="D137" s="8">
        <v>0</v>
      </c>
    </row>
    <row r="138" spans="2:4" ht="30" x14ac:dyDescent="0.25">
      <c r="B138" s="22" t="s">
        <v>137</v>
      </c>
      <c r="C138" s="7">
        <v>0</v>
      </c>
      <c r="D138" s="8">
        <v>0</v>
      </c>
    </row>
    <row r="139" spans="2:4" ht="30" x14ac:dyDescent="0.25">
      <c r="B139" s="22" t="s">
        <v>138</v>
      </c>
      <c r="C139" s="7">
        <v>0</v>
      </c>
      <c r="D139" s="8">
        <v>0</v>
      </c>
    </row>
    <row r="140" spans="2:4" x14ac:dyDescent="0.25">
      <c r="B140" s="22" t="s">
        <v>139</v>
      </c>
      <c r="C140" s="7">
        <v>0</v>
      </c>
      <c r="D140" s="8">
        <v>0</v>
      </c>
    </row>
    <row r="141" spans="2:4" x14ac:dyDescent="0.25">
      <c r="B141" s="22" t="s">
        <v>140</v>
      </c>
      <c r="C141" s="7">
        <v>0</v>
      </c>
      <c r="D141" s="8">
        <v>0</v>
      </c>
    </row>
    <row r="142" spans="2:4" x14ac:dyDescent="0.25">
      <c r="B142" s="22" t="s">
        <v>141</v>
      </c>
      <c r="C142" s="7">
        <v>0</v>
      </c>
      <c r="D142" s="8">
        <v>0</v>
      </c>
    </row>
    <row r="143" spans="2:4" x14ac:dyDescent="0.25">
      <c r="B143" s="27" t="s">
        <v>142</v>
      </c>
      <c r="C143" s="7">
        <v>0</v>
      </c>
      <c r="D143" s="17">
        <f t="shared" ref="D143:D186" si="2">C143</f>
        <v>0</v>
      </c>
    </row>
    <row r="144" spans="2:4" x14ac:dyDescent="0.25">
      <c r="B144" s="22" t="s">
        <v>143</v>
      </c>
      <c r="C144" s="7">
        <v>0</v>
      </c>
      <c r="D144" s="8">
        <v>0</v>
      </c>
    </row>
    <row r="145" spans="2:4" x14ac:dyDescent="0.25">
      <c r="B145" s="22" t="s">
        <v>144</v>
      </c>
      <c r="C145" s="7">
        <v>0</v>
      </c>
      <c r="D145" s="8">
        <v>0</v>
      </c>
    </row>
    <row r="146" spans="2:4" x14ac:dyDescent="0.25">
      <c r="B146" s="22" t="s">
        <v>145</v>
      </c>
      <c r="C146" s="7">
        <v>0</v>
      </c>
      <c r="D146" s="8">
        <v>0</v>
      </c>
    </row>
    <row r="147" spans="2:4" ht="30" x14ac:dyDescent="0.25">
      <c r="B147" s="22" t="s">
        <v>146</v>
      </c>
      <c r="C147" s="7">
        <v>0</v>
      </c>
      <c r="D147" s="8">
        <v>0</v>
      </c>
    </row>
    <row r="148" spans="2:4" ht="30" x14ac:dyDescent="0.25">
      <c r="B148" s="22" t="s">
        <v>147</v>
      </c>
      <c r="C148" s="7">
        <v>0</v>
      </c>
      <c r="D148" s="8">
        <v>0</v>
      </c>
    </row>
    <row r="149" spans="2:4" x14ac:dyDescent="0.25">
      <c r="B149" s="22" t="s">
        <v>148</v>
      </c>
      <c r="C149" s="8">
        <v>0</v>
      </c>
      <c r="D149" s="8">
        <v>0</v>
      </c>
    </row>
    <row r="150" spans="2:4" x14ac:dyDescent="0.25">
      <c r="B150" s="22" t="s">
        <v>149</v>
      </c>
      <c r="C150" s="8">
        <v>0</v>
      </c>
      <c r="D150" s="8">
        <v>0</v>
      </c>
    </row>
    <row r="151" spans="2:4" x14ac:dyDescent="0.25">
      <c r="B151" s="27" t="s">
        <v>150</v>
      </c>
      <c r="C151" s="2">
        <f>SUM(C152+C153+C154+C156+C158+C159+C161+C162+C163)</f>
        <v>98409841.629999995</v>
      </c>
      <c r="D151" s="3">
        <f>SUM(D152+D153+D154+D156+D158+D159+D161+D162+D163)</f>
        <v>98409841.629999995</v>
      </c>
    </row>
    <row r="152" spans="2:4" x14ac:dyDescent="0.25">
      <c r="B152" s="22" t="s">
        <v>151</v>
      </c>
      <c r="C152" s="7">
        <v>43746205</v>
      </c>
      <c r="D152" s="13">
        <f t="shared" si="2"/>
        <v>43746205</v>
      </c>
    </row>
    <row r="153" spans="2:4" x14ac:dyDescent="0.25">
      <c r="B153" s="22" t="s">
        <v>152</v>
      </c>
      <c r="C153" s="7">
        <v>107050</v>
      </c>
      <c r="D153" s="14">
        <f t="shared" si="2"/>
        <v>107050</v>
      </c>
    </row>
    <row r="154" spans="2:4" x14ac:dyDescent="0.25">
      <c r="B154" s="22" t="s">
        <v>153</v>
      </c>
      <c r="C154" s="7">
        <v>41198481</v>
      </c>
      <c r="D154" s="17">
        <f t="shared" si="2"/>
        <v>41198481</v>
      </c>
    </row>
    <row r="155" spans="2:4" hidden="1" x14ac:dyDescent="0.25">
      <c r="B155" s="22" t="s">
        <v>154</v>
      </c>
      <c r="C155" s="7"/>
      <c r="D155" s="17">
        <f t="shared" si="2"/>
        <v>0</v>
      </c>
    </row>
    <row r="156" spans="2:4" x14ac:dyDescent="0.25">
      <c r="B156" s="22" t="s">
        <v>155</v>
      </c>
      <c r="C156" s="7">
        <v>8000000</v>
      </c>
      <c r="D156" s="14">
        <f t="shared" si="2"/>
        <v>8000000</v>
      </c>
    </row>
    <row r="157" spans="2:4" hidden="1" x14ac:dyDescent="0.25">
      <c r="B157" s="22" t="s">
        <v>156</v>
      </c>
      <c r="C157" s="7"/>
      <c r="D157" s="17">
        <f t="shared" si="2"/>
        <v>0</v>
      </c>
    </row>
    <row r="158" spans="2:4" x14ac:dyDescent="0.25">
      <c r="B158" s="22" t="s">
        <v>157</v>
      </c>
      <c r="C158" s="7">
        <v>0</v>
      </c>
      <c r="D158" s="14">
        <f t="shared" si="2"/>
        <v>0</v>
      </c>
    </row>
    <row r="159" spans="2:4" x14ac:dyDescent="0.25">
      <c r="B159" s="22" t="s">
        <v>158</v>
      </c>
      <c r="C159" s="7">
        <v>515000</v>
      </c>
      <c r="D159" s="17">
        <f t="shared" si="2"/>
        <v>515000</v>
      </c>
    </row>
    <row r="160" spans="2:4" hidden="1" x14ac:dyDescent="0.25">
      <c r="B160" s="22" t="s">
        <v>159</v>
      </c>
      <c r="C160" s="7"/>
      <c r="D160" s="17">
        <f t="shared" si="2"/>
        <v>0</v>
      </c>
    </row>
    <row r="161" spans="2:4" x14ac:dyDescent="0.25">
      <c r="B161" s="22" t="s">
        <v>160</v>
      </c>
      <c r="C161" s="7">
        <v>0</v>
      </c>
      <c r="D161" s="17">
        <f t="shared" si="2"/>
        <v>0</v>
      </c>
    </row>
    <row r="162" spans="2:4" x14ac:dyDescent="0.25">
      <c r="B162" s="25" t="s">
        <v>161</v>
      </c>
      <c r="C162" s="7">
        <v>4843105.63</v>
      </c>
      <c r="D162" s="17">
        <f t="shared" si="2"/>
        <v>4843105.63</v>
      </c>
    </row>
    <row r="163" spans="2:4" x14ac:dyDescent="0.25">
      <c r="B163" s="22" t="s">
        <v>162</v>
      </c>
      <c r="C163" s="7">
        <v>0</v>
      </c>
      <c r="D163" s="14">
        <f t="shared" si="2"/>
        <v>0</v>
      </c>
    </row>
    <row r="164" spans="2:4" x14ac:dyDescent="0.25">
      <c r="B164" s="27" t="s">
        <v>163</v>
      </c>
      <c r="C164" s="2">
        <f>SUM(C165+C166+C167+C168)</f>
        <v>102000000</v>
      </c>
      <c r="D164" s="21">
        <f t="shared" si="2"/>
        <v>102000000</v>
      </c>
    </row>
    <row r="165" spans="2:4" x14ac:dyDescent="0.25">
      <c r="B165" s="22" t="s">
        <v>164</v>
      </c>
      <c r="C165" s="7">
        <v>30000000</v>
      </c>
      <c r="D165" s="17">
        <f t="shared" si="2"/>
        <v>30000000</v>
      </c>
    </row>
    <row r="166" spans="2:4" x14ac:dyDescent="0.25">
      <c r="B166" s="22" t="s">
        <v>165</v>
      </c>
      <c r="C166" s="7">
        <v>72000000</v>
      </c>
      <c r="D166" s="28">
        <f t="shared" si="2"/>
        <v>72000000</v>
      </c>
    </row>
    <row r="167" spans="2:4" x14ac:dyDescent="0.25">
      <c r="B167" s="22" t="s">
        <v>166</v>
      </c>
      <c r="C167" s="7">
        <v>0</v>
      </c>
      <c r="D167" s="17">
        <f t="shared" si="2"/>
        <v>0</v>
      </c>
    </row>
    <row r="168" spans="2:4" ht="30" x14ac:dyDescent="0.25">
      <c r="B168" s="22" t="s">
        <v>167</v>
      </c>
      <c r="C168" s="7">
        <v>0</v>
      </c>
      <c r="D168" s="17">
        <f t="shared" si="2"/>
        <v>0</v>
      </c>
    </row>
    <row r="169" spans="2:4" x14ac:dyDescent="0.25">
      <c r="B169" s="27" t="s">
        <v>168</v>
      </c>
      <c r="C169" s="7">
        <v>0</v>
      </c>
      <c r="D169" s="17">
        <f t="shared" si="2"/>
        <v>0</v>
      </c>
    </row>
    <row r="170" spans="2:4" x14ac:dyDescent="0.25">
      <c r="B170" s="22" t="s">
        <v>169</v>
      </c>
      <c r="C170" s="7">
        <v>0</v>
      </c>
      <c r="D170" s="17">
        <f t="shared" si="2"/>
        <v>0</v>
      </c>
    </row>
    <row r="171" spans="2:4" x14ac:dyDescent="0.25">
      <c r="B171" s="22" t="s">
        <v>170</v>
      </c>
      <c r="C171" s="7">
        <v>0</v>
      </c>
      <c r="D171" s="17">
        <f t="shared" si="2"/>
        <v>0</v>
      </c>
    </row>
    <row r="172" spans="2:4" x14ac:dyDescent="0.25">
      <c r="B172" s="27" t="s">
        <v>171</v>
      </c>
      <c r="C172" s="7">
        <v>0</v>
      </c>
      <c r="D172" s="17">
        <f t="shared" si="2"/>
        <v>0</v>
      </c>
    </row>
    <row r="173" spans="2:4" x14ac:dyDescent="0.25">
      <c r="B173" s="22" t="s">
        <v>172</v>
      </c>
      <c r="C173" s="7">
        <v>0</v>
      </c>
      <c r="D173" s="17">
        <f t="shared" si="2"/>
        <v>0</v>
      </c>
    </row>
    <row r="174" spans="2:4" x14ac:dyDescent="0.25">
      <c r="B174" s="22" t="s">
        <v>173</v>
      </c>
      <c r="C174" s="7">
        <v>0</v>
      </c>
      <c r="D174" s="17">
        <f t="shared" si="2"/>
        <v>0</v>
      </c>
    </row>
    <row r="175" spans="2:4" x14ac:dyDescent="0.25">
      <c r="B175" s="22" t="s">
        <v>174</v>
      </c>
      <c r="C175" s="7">
        <v>0</v>
      </c>
      <c r="D175" s="14">
        <f t="shared" si="2"/>
        <v>0</v>
      </c>
    </row>
    <row r="176" spans="2:4" x14ac:dyDescent="0.25">
      <c r="B176" s="27" t="s">
        <v>175</v>
      </c>
      <c r="C176" s="7">
        <v>0</v>
      </c>
      <c r="D176" s="17">
        <f t="shared" si="2"/>
        <v>0</v>
      </c>
    </row>
    <row r="177" spans="2:4" x14ac:dyDescent="0.25">
      <c r="B177" s="27" t="s">
        <v>176</v>
      </c>
      <c r="C177" s="7">
        <v>0</v>
      </c>
      <c r="D177" s="17">
        <f t="shared" si="2"/>
        <v>0</v>
      </c>
    </row>
    <row r="178" spans="2:4" x14ac:dyDescent="0.25">
      <c r="B178" s="22" t="s">
        <v>177</v>
      </c>
      <c r="C178" s="7">
        <v>0</v>
      </c>
      <c r="D178" s="17">
        <f t="shared" si="2"/>
        <v>0</v>
      </c>
    </row>
    <row r="179" spans="2:4" x14ac:dyDescent="0.25">
      <c r="B179" s="22" t="s">
        <v>178</v>
      </c>
      <c r="C179" s="7">
        <v>0</v>
      </c>
      <c r="D179" s="17">
        <f t="shared" si="2"/>
        <v>0</v>
      </c>
    </row>
    <row r="180" spans="2:4" x14ac:dyDescent="0.25">
      <c r="B180" s="1" t="s">
        <v>179</v>
      </c>
      <c r="C180" s="7">
        <v>0</v>
      </c>
      <c r="D180" s="15">
        <f t="shared" si="2"/>
        <v>0</v>
      </c>
    </row>
    <row r="181" spans="2:4" x14ac:dyDescent="0.25">
      <c r="B181" s="6" t="s">
        <v>180</v>
      </c>
      <c r="C181" s="7">
        <v>0</v>
      </c>
      <c r="D181" s="15">
        <f t="shared" si="2"/>
        <v>0</v>
      </c>
    </row>
    <row r="182" spans="2:4" x14ac:dyDescent="0.25">
      <c r="B182" s="6" t="s">
        <v>181</v>
      </c>
      <c r="C182" s="7">
        <v>0</v>
      </c>
      <c r="D182" s="15">
        <f t="shared" si="2"/>
        <v>0</v>
      </c>
    </row>
    <row r="183" spans="2:4" x14ac:dyDescent="0.25">
      <c r="B183" s="1" t="s">
        <v>182</v>
      </c>
      <c r="C183" s="7">
        <v>0</v>
      </c>
      <c r="D183" s="15">
        <f t="shared" si="2"/>
        <v>0</v>
      </c>
    </row>
    <row r="184" spans="2:4" x14ac:dyDescent="0.25">
      <c r="B184" s="6" t="s">
        <v>183</v>
      </c>
      <c r="C184" s="7">
        <v>0</v>
      </c>
      <c r="D184" s="15">
        <f t="shared" si="2"/>
        <v>0</v>
      </c>
    </row>
    <row r="185" spans="2:4" x14ac:dyDescent="0.25">
      <c r="B185" s="1" t="s">
        <v>184</v>
      </c>
      <c r="C185" s="7">
        <v>0</v>
      </c>
      <c r="D185" s="15">
        <f t="shared" si="2"/>
        <v>0</v>
      </c>
    </row>
    <row r="186" spans="2:4" x14ac:dyDescent="0.25">
      <c r="B186" s="29" t="s">
        <v>185</v>
      </c>
      <c r="C186" s="3">
        <f>SUM(C8+C54+C116+C133+C151+C164)</f>
        <v>5329441916.1871672</v>
      </c>
      <c r="D186" s="30">
        <f t="shared" si="2"/>
        <v>5329441916.1871672</v>
      </c>
    </row>
    <row r="187" spans="2:4" x14ac:dyDescent="0.25">
      <c r="C187" s="41"/>
      <c r="D187" s="40"/>
    </row>
    <row r="188" spans="2:4" x14ac:dyDescent="0.25">
      <c r="C188" s="40"/>
      <c r="D188" s="40"/>
    </row>
    <row r="189" spans="2:4" x14ac:dyDescent="0.25">
      <c r="C189" s="40"/>
      <c r="D189" s="40"/>
    </row>
    <row r="192" spans="2:4" ht="15.75" x14ac:dyDescent="0.25">
      <c r="B192" s="31" t="s">
        <v>186</v>
      </c>
      <c r="C192" s="57" t="s">
        <v>187</v>
      </c>
      <c r="D192" s="57"/>
    </row>
    <row r="193" spans="2:4" ht="15.75" x14ac:dyDescent="0.25">
      <c r="B193" s="32" t="s">
        <v>188</v>
      </c>
      <c r="C193" s="32" t="s">
        <v>189</v>
      </c>
      <c r="D193" s="32"/>
    </row>
    <row r="194" spans="2:4" ht="15.75" x14ac:dyDescent="0.25">
      <c r="B194" s="32"/>
      <c r="C194" s="32"/>
      <c r="D194" s="32"/>
    </row>
    <row r="195" spans="2:4" x14ac:dyDescent="0.25">
      <c r="B195" s="33" t="s">
        <v>190</v>
      </c>
      <c r="C195" s="33"/>
      <c r="D195" s="33"/>
    </row>
    <row r="196" spans="2:4" x14ac:dyDescent="0.25">
      <c r="B196" s="33" t="s">
        <v>191</v>
      </c>
      <c r="C196" s="33"/>
      <c r="D196" s="33"/>
    </row>
    <row r="197" spans="2:4" x14ac:dyDescent="0.25">
      <c r="B197" s="33" t="s">
        <v>192</v>
      </c>
      <c r="C197" s="33"/>
      <c r="D197" s="33"/>
    </row>
    <row r="198" spans="2:4" x14ac:dyDescent="0.25">
      <c r="B198" s="33" t="s">
        <v>193</v>
      </c>
      <c r="C198" s="33"/>
      <c r="D198" s="33"/>
    </row>
    <row r="199" spans="2:4" x14ac:dyDescent="0.25">
      <c r="B199" s="33" t="s">
        <v>194</v>
      </c>
      <c r="C199" s="33"/>
      <c r="D199" s="33"/>
    </row>
  </sheetData>
  <mergeCells count="5">
    <mergeCell ref="B2:D2"/>
    <mergeCell ref="B3:D3"/>
    <mergeCell ref="B4:D4"/>
    <mergeCell ref="B5:D5"/>
    <mergeCell ref="C192:D192"/>
  </mergeCells>
  <pageMargins left="0.7" right="0.7" top="0.75" bottom="0.75" header="0.3" footer="0.3"/>
  <pageSetup paperSize="9" scale="63" orientation="portrait" horizontalDpi="4294967295" verticalDpi="4294967295" r:id="rId1"/>
  <ignoredErrors>
    <ignoredError sqref="D117" unlockedFormula="1"/>
    <ignoredError sqref="D11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para publicar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Ramirez</dc:creator>
  <cp:lastModifiedBy>Angel Pavel Veras Garcia</cp:lastModifiedBy>
  <cp:lastPrinted>2023-03-16T15:35:34Z</cp:lastPrinted>
  <dcterms:created xsi:type="dcterms:W3CDTF">2023-03-16T12:55:23Z</dcterms:created>
  <dcterms:modified xsi:type="dcterms:W3CDTF">2023-03-17T14:48:23Z</dcterms:modified>
</cp:coreProperties>
</file>