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-fs01\Departamentos\Departamento de Planificación y Desarrollo\Planificacion\Informe fisico financiero\2024\"/>
    </mc:Choice>
  </mc:AlternateContent>
  <bookViews>
    <workbookView xWindow="0" yWindow="0" windowWidth="19368" windowHeight="8496"/>
  </bookViews>
  <sheets>
    <sheet name="IFF 2do Trimestre" sheetId="1" r:id="rId1"/>
  </sheets>
  <definedNames>
    <definedName name="_xlnm.Print_Area" localSheetId="0">'IFF 2do Trimestre'!$B$2:$K$63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E34" i="1"/>
  <c r="D34" i="1"/>
  <c r="J33" i="1"/>
  <c r="I33" i="1"/>
  <c r="G33" i="1"/>
  <c r="F33" i="1"/>
  <c r="I32" i="1"/>
  <c r="I34" i="1" s="1"/>
  <c r="G32" i="1"/>
  <c r="F32" i="1"/>
  <c r="J32" i="1" s="1"/>
  <c r="G31" i="1"/>
  <c r="K31" i="1" s="1"/>
  <c r="F31" i="1"/>
  <c r="J31" i="1" s="1"/>
  <c r="G30" i="1"/>
  <c r="F30" i="1"/>
  <c r="F34" i="1" s="1"/>
  <c r="J26" i="1"/>
  <c r="G34" i="1" l="1"/>
  <c r="K33" i="1"/>
  <c r="J30" i="1"/>
  <c r="J34" i="1" s="1"/>
  <c r="K32" i="1"/>
  <c r="K30" i="1"/>
  <c r="K34" i="1" l="1"/>
</calcChain>
</file>

<file path=xl/sharedStrings.xml><?xml version="1.0" encoding="utf-8"?>
<sst xmlns="http://schemas.openxmlformats.org/spreadsheetml/2006/main" count="102" uniqueCount="80">
  <si>
    <t>Informe de Evaluación 2do. Trimestre 2024 /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</si>
  <si>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</si>
  <si>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</si>
  <si>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</si>
  <si>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</si>
  <si>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</si>
  <si>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</si>
  <si>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</si>
  <si>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 xml:space="preserve">0206-MINISTERIO DE EDUCACION </t>
  </si>
  <si>
    <t>Subcapítulo</t>
  </si>
  <si>
    <t>01-MINISTERIO DE EDUCACION</t>
  </si>
  <si>
    <t>Unidad Ejecutora</t>
  </si>
  <si>
    <t>ADMINISTRADORA DE RIESGOS DE SALUD SEGURO MEDICO PARA MAESTROS</t>
  </si>
  <si>
    <t>Misión</t>
  </si>
  <si>
    <t>Garantizar servicios integrales de salud que mejoren sustancialmente la vida de los maestros, los colaboradores del Sistema Educativo y sus dependientes en un contexto de confianza, cercanía humana y calidad.</t>
  </si>
  <si>
    <t>Visión</t>
  </si>
  <si>
    <t>Ser la ARS preferida del sector educativo dominicano.</t>
  </si>
  <si>
    <t>II. Contribución a la Estrategia Nacional de Desarrollo</t>
  </si>
  <si>
    <t>Eje estratégico:</t>
  </si>
  <si>
    <t>2. “Una sociedad con igualdad de derechos y oportunidades, en la que toda la población tiene garantizada educación, salud, vivienda digna y servicios básicos de calidad, y que promueve la reducción progresiva de la pobreza y la desigualdad social y territorial.”</t>
  </si>
  <si>
    <t>Objetivo Estratégico:</t>
  </si>
  <si>
    <t xml:space="preserve">2.2 Salud y seguridad social integral </t>
  </si>
  <si>
    <t>Objetivo(s) específico(s):</t>
  </si>
  <si>
    <t>2.2.3 Garantizar un sistema universal, único y sostenible de Seguridad Social frente a los riesgos de vejez, discapacidad y sobrevivencia, integrando y transparentando los regímenes segmentados existentes, en conformidad con la ley 87-01.</t>
  </si>
  <si>
    <t>III. Información del Programa</t>
  </si>
  <si>
    <t>Nombre:</t>
  </si>
  <si>
    <t>N/A</t>
  </si>
  <si>
    <t>Población de escasas recursos.</t>
  </si>
  <si>
    <r>
      <t>Beneficiarios:</t>
    </r>
    <r>
      <rPr>
        <sz val="11"/>
        <color rgb="FF000000"/>
        <rFont val="Segoe UI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</si>
  <si>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</si>
  <si>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</si>
  <si>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</si>
  <si>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</si>
  <si>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</si>
  <si>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</si>
  <si>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</si>
  <si>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</si>
  <si>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</si>
  <si>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</si>
  <si>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 xml:space="preserve">Avance Trimestral 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</si>
  <si>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</si>
  <si>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</si>
  <si>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</si>
  <si>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</si>
  <si>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</si>
  <si>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</si>
  <si>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</si>
  <si>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</si>
  <si>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</si>
  <si>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</si>
  <si>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PDSS Contributivos</t>
  </si>
  <si>
    <t xml:space="preserve">Número de Afilados </t>
  </si>
  <si>
    <t>Planes Voluntarios</t>
  </si>
  <si>
    <t>Planes Complementarios</t>
  </si>
  <si>
    <t>Numero de Afiliados</t>
  </si>
  <si>
    <t xml:space="preserve">Plan para Pensionados de Hacienda </t>
  </si>
  <si>
    <t>Total</t>
  </si>
  <si>
    <t xml:space="preserve">Nota: Esta institución no realiza ejecución en línea en SIGEF.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</si>
  <si>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</si>
  <si>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</si>
  <si>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</si>
  <si>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</si>
  <si>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Garantía de prestación de servicios a los afiliados al ARS SEMMA</t>
  </si>
  <si>
    <t>Logros alcanzados:</t>
  </si>
  <si>
    <t>Para el segundo trimestre la afiliación al Plan Contributivo registra una meta fisica de 38,336 con una ejecucion de 145,714 para un 380.1%. La meta financiera fue de 800,818,347.65 con una ejecucion de 818,518,451.1 para un 102.21% cumpliendo con lo proyectado.</t>
  </si>
  <si>
    <t>Causas y justificación del desvío:</t>
  </si>
  <si>
    <t xml:space="preserve">Plan Voluntario </t>
  </si>
  <si>
    <t>Garantía de prestación de servicios de los procedimientos que no se encuentran en  el Plan Voluntario</t>
  </si>
  <si>
    <t xml:space="preserve">Para el segundo trimestre la afiliación al Plan Voluntario registra una meta fisica 9,412 de con una ejecucion de 44,571 para un 473.57%. La meta financiera fue de 229,819,209.66 con una ejecucion de 272,194,731.97 para un 118.44% cumpliendo con lo proyectado. </t>
  </si>
  <si>
    <t xml:space="preserve">Plan Complementario SEMMA Plus </t>
  </si>
  <si>
    <t>Garantía de prestación de servicios de los procedimientos que no se encuentran en el PDSS Contributivo ni el Plan Voluntario</t>
  </si>
  <si>
    <t xml:space="preserve">Para el segundo trimestre la afiliación al Plan Complementario SEMMA Plus registra una meta fisica de 33,282 con una ejecucion de 117,951 para un 354.40%. La meta financiera fue de 150,829,588.35 con una ejecucion de 162,687,730.60 para un 107.86% cumpliendo con lo proyectado. </t>
  </si>
  <si>
    <t>Garantía de prestación de servicios a pensionados y jubilados que no pertenecen a otras aseguradoras.</t>
  </si>
  <si>
    <t xml:space="preserve">Para el cuarto trimestre la afiliación al Plan para Pensionados de Hacienda registra una meta fisica de 1,106 con una ejecucion de 4,060 para un 367.09%. La meta financiera fue de 31,554,312.72 con una ejecucion de 30,954,594.88 para un 98.10%, no alcanzando lo proyectado. </t>
  </si>
  <si>
    <t>La ejecución física y financiera del plan para pensionados de Hacienda no fue ejecutado en su totalidad.</t>
  </si>
  <si>
    <t>VI. Oportunidades de Mejora</t>
  </si>
  <si>
    <t xml:space="preserve">VI. I - De acuerdo a los eventos presentados durante la ejecución del producto, ¿qué aspecto puede mejorarse? </t>
  </si>
  <si>
    <t>Gestionar los planes para Pensionados de Hacienda para asegurar el aumento planificado.</t>
  </si>
  <si>
    <t>Ing. Jamilet Lopez Pichardo</t>
  </si>
  <si>
    <t xml:space="preserve">Encargada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</si>
</sst>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8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10" fontId="8" fillId="0" borderId="1" xfId="2" applyNumberFormat="1" applyFont="1" applyFill="1" applyBorder="1" applyAlignment="1" applyProtection="1">
      <alignment horizontal="center" vertical="center" wrapText="1" readingOrder="1"/>
      <protection locked="0"/>
    </xf>
    <xf numFmtId="167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9" borderId="8" xfId="0" applyFont="1" applyFill="1" applyBorder="1" applyAlignment="1" applyProtection="1">
      <alignment horizontal="left" wrapText="1"/>
      <protection locked="0"/>
    </xf>
    <xf numFmtId="0" fontId="2" fillId="9" borderId="9" xfId="0" applyFont="1" applyFill="1" applyBorder="1" applyAlignment="1" applyProtection="1">
      <alignment horizontal="left" wrapText="1"/>
      <protection locked="0"/>
    </xf>
    <xf numFmtId="0" fontId="2" fillId="9" borderId="2" xfId="0" applyFont="1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vertical="center"/>
    </xf>
    <xf numFmtId="0" fontId="2" fillId="9" borderId="8" xfId="0" applyFont="1" applyFill="1" applyBorder="1" applyAlignment="1" applyProtection="1">
      <alignment horizontal="left" vertical="top" wrapText="1"/>
      <protection locked="0"/>
    </xf>
    <xf numFmtId="0" fontId="2" fillId="9" borderId="9" xfId="0" applyFont="1" applyFill="1" applyBorder="1" applyAlignment="1" applyProtection="1">
      <alignment horizontal="left" vertical="top" wrapText="1"/>
      <protection locked="0"/>
    </xf>
    <xf numFmtId="0" fontId="2" fillId="9" borderId="2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39" fontId="8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39" fontId="8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39" fontId="8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39" fontId="8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10" fontId="8" fillId="0" borderId="1" xfId="2" applyNumberFormat="1" applyFont="1" applyFill="1" applyBorder="1" applyAlignment="1" applyProtection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8" fillId="7" borderId="1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quotePrefix="1" applyNumberFormat="1" applyFont="1" applyBorder="1" applyAlignment="1" applyProtection="1">
      <alignment horizontal="left" vertical="top" wrapText="1"/>
      <protection locked="0"/>
    </xf>
    <xf numFmtId="49" fontId="3" fillId="0" borderId="0" xfId="0" quotePrefix="1" applyNumberFormat="1" applyFont="1" applyAlignment="1" applyProtection="1">
      <alignment horizontal="left" vertical="center" wrapText="1"/>
      <protection locked="0"/>
    </xf>
    <xf numFmtId="2" fontId="3" fillId="0" borderId="5" xfId="0" applyNumberFormat="1" applyFont="1" applyBorder="1" applyAlignment="1" applyProtection="1">
      <alignment horizontal="left" vertical="top" wrapText="1"/>
      <protection locked="0"/>
    </xf>
    <xf numFmtId="2" fontId="3" fillId="0" borderId="6" xfId="0" applyNumberFormat="1" applyFont="1" applyBorder="1" applyAlignment="1" applyProtection="1">
      <alignment horizontal="left" vertical="top" wrapText="1"/>
      <protection locked="0"/>
    </xf>
    <xf numFmtId="2" fontId="3" fillId="0" borderId="7" xfId="0" applyNumberFormat="1" applyFont="1" applyBorder="1" applyAlignment="1" applyProtection="1">
      <alignment horizontal="left" vertical="top" wrapText="1"/>
      <protection locked="0"/>
    </xf>
    <xf numFmtId="2" fontId="3" fillId="0" borderId="8" xfId="0" applyNumberFormat="1" applyFont="1" applyBorder="1" applyAlignment="1" applyProtection="1">
      <alignment horizontal="left" vertical="top" wrapText="1"/>
      <protection locked="0"/>
    </xf>
    <xf numFmtId="2" fontId="3" fillId="0" borderId="9" xfId="0" applyNumberFormat="1" applyFont="1" applyBorder="1" applyAlignment="1" applyProtection="1">
      <alignment horizontal="left" vertical="top" wrapText="1"/>
      <protection locked="0"/>
    </xf>
    <xf numFmtId="2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7" formatCode="[$-10409]0.00%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4" formatCode="0.00%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font>
        <b/>
        <i val="0"/>
        <strike val="0"/>
        <outline val="0"/>
        <shadow val="0"/>
        <u val="none"/>
        <vertAlign val="baseline"/>
        <sz val="11"/>
        <name val="Segoe UI"/>
        <scheme val="none"/>
      </font>
      <numFmt numFmtId="0" formatCode="General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3810</xdr:rowOff>
    </xdr:from>
    <xdr:ext cx="2272665" cy="803703"/>
    <xdr:pic>
      <xdr:nvPicPr>
        <xdr:cNvPr id="2" name="Imagen 1">
          <a:extLst>
            <a:ext uri="{FF2B5EF4-FFF2-40B4-BE49-F238E27FC236}">
              <a16:creationId xmlns:a16="http://schemas.microsoft.com/office/drawing/2014/main" id="{32577BB3-8E19-4F60-80AF-9E4C3BCD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" y="217170"/>
          <a:ext cx="2272665" cy="803703"/>
        </a:xfrm>
        <a:prstGeom prst="rect">
          <a:avLst/>
        </a:prstGeom>
      </xdr:spPr>
    </xdr:pic>
    <xdr:clientData/>
  </xdr:oneCellAnchor>
  <xdr:twoCellAnchor editAs="oneCell">
    <xdr:from>
      <xdr:col>1</xdr:col>
      <xdr:colOff>1242060</xdr:colOff>
      <xdr:row>56</xdr:row>
      <xdr:rowOff>129540</xdr:rowOff>
    </xdr:from>
    <xdr:to>
      <xdr:col>2</xdr:col>
      <xdr:colOff>952677</xdr:colOff>
      <xdr:row>62</xdr:row>
      <xdr:rowOff>68723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5712440"/>
          <a:ext cx="2042337" cy="1653683"/>
        </a:xfrm>
        <a:prstGeom prst="rect">
          <a:avLst/>
        </a:prstGeom>
      </xdr:spPr>
    </xdr:pic>
    <xdr:clientData/>
  </xdr:twoCellAnchor>
  <xdr:twoCellAnchor editAs="oneCell">
    <xdr:from>
      <xdr:col>3</xdr:col>
      <xdr:colOff>670561</xdr:colOff>
      <xdr:row>56</xdr:row>
      <xdr:rowOff>76199</xdr:rowOff>
    </xdr:from>
    <xdr:to>
      <xdr:col>6</xdr:col>
      <xdr:colOff>205741</xdr:colOff>
      <xdr:row>57</xdr:row>
      <xdr:rowOff>426796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4261" y="15709899"/>
          <a:ext cx="2811780" cy="7061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29:K34" totalsRowCount="1" headerRowDxfId="25" dataDxfId="23" totalsRowDxfId="21" headerRowBorderDxfId="24" tableBorderDxfId="22" totalsRowBorderDxfId="20">
  <tableColumns count="10">
    <tableColumn id="1" name="Producto" totalsRowLabel="Total" dataDxfId="19" totalsRowDxfId="18"/>
    <tableColumn id="2" name="Indicador" dataDxfId="17" totalsRowDxfId="16"/>
    <tableColumn id="3" name="Física_x000a_(A)" totalsRowFunction="custom" dataDxfId="15" totalsRowDxfId="14">
      <totalsRowFormula>SUM(D30:D33)</totalsRowFormula>
    </tableColumn>
    <tableColumn id="4" name="Financiera_x000a_(B)" totalsRowFunction="custom" dataDxfId="13" totalsRowDxfId="12">
      <totalsRowFormula>SUM(E30:E33)</totalsRowFormula>
    </tableColumn>
    <tableColumn id="9" name="Física_x000a_(C)" totalsRowFunction="custom" dataDxfId="11" totalsRowDxfId="10">
      <calculatedColumnFormula>Tabla13[[#This Row],[Física
(A)]]/4</calculatedColumnFormula>
      <totalsRowFormula>SUM(F30:F33)</totalsRowFormula>
    </tableColumn>
    <tableColumn id="10" name="Financiera_x000a_(D)" totalsRowFunction="custom" dataDxfId="9" totalsRowDxfId="8">
      <calculatedColumnFormula>+Tabla13[[#This Row],[Financiera
(B)]]/4</calculatedColumnFormula>
      <totalsRowFormula>SUM(G30:G33)</totalsRowFormula>
    </tableColumn>
    <tableColumn id="5" name="Física _x000a_(E)" totalsRowFunction="custom" dataDxfId="7" totalsRowDxfId="6">
      <totalsRowFormula>SUM(H30:H33)</totalsRowFormula>
    </tableColumn>
    <tableColumn id="6" name="Financiera _x000a_ (F)" totalsRowFunction="custom" dataDxfId="5" totalsRowDxfId="4">
      <totalsRowFormula>SUM(I30:I33)</totalsRowFormula>
    </tableColumn>
    <tableColumn id="7" name="Física _x000a_(%)_x000a_ G=E/C" totalsRowFunction="custom" dataDxfId="3" totalsRowDxfId="2" dataCellStyle="Porcentaje">
      <calculatedColumnFormula>+Tabla13[[#This Row],[Física 
(E)]]/Tabla13[[#This Row],[Física
(C)]]</calculatedColumnFormula>
      <totalsRowFormula>SUM(J30:J33)/4</totalsRowFormula>
    </tableColumn>
    <tableColumn id="8" name="Financiero _x000a_(%) _x000a_H=F/D" totalsRowFunction="custom" dataDxfId="1" totalsRowDxfId="0">
      <calculatedColumnFormula>+Tabla13[[#This Row],[Financiera 
 (F)]]/Tabla13[[#This Row],[Financiera
(D)]]</calculatedColumnFormula>
      <totalsRowFormula>SUM(K30:K33)/4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60"/>
  <sheetViews>
    <sheetView showGridLines="0" tabSelected="1" view="pageBreakPreview" zoomScale="60" zoomScaleNormal="100" workbookViewId="0">
      <selection activeCell="I58" sqref="I58"/>
    </sheetView>
  </sheetViews>
  <sheetFormatPr baseColWidth="10" defaultColWidth="11.44140625" defaultRowHeight="16.8" x14ac:dyDescent="0.4"/>
  <cols>
    <col min="1" max="1" width="11.44140625" style="1"/>
    <col min="2" max="2" width="34" style="26" customWidth="1"/>
    <col min="3" max="3" width="15.77734375" style="26" customWidth="1"/>
    <col min="4" max="4" width="12.21875" style="26" customWidth="1"/>
    <col min="5" max="5" width="21" style="26" customWidth="1"/>
    <col min="6" max="6" width="14.5546875" style="26" customWidth="1"/>
    <col min="7" max="7" width="17.21875" style="26" customWidth="1"/>
    <col min="8" max="8" width="17" style="26" customWidth="1"/>
    <col min="9" max="9" width="17.21875" style="26" customWidth="1"/>
    <col min="10" max="10" width="15.21875" style="26" bestFit="1" customWidth="1"/>
    <col min="11" max="11" width="14.77734375" style="26" customWidth="1"/>
    <col min="12" max="12" width="13.109375" style="1" customWidth="1"/>
    <col min="13" max="16384" width="11.44140625" style="1"/>
  </cols>
  <sheetData>
    <row r="2" spans="2:30" ht="16.5" customHeight="1" x14ac:dyDescent="0.4">
      <c r="B2" s="83"/>
      <c r="C2" s="84" t="s">
        <v>0</v>
      </c>
      <c r="D2" s="85"/>
      <c r="E2" s="85"/>
      <c r="F2" s="85"/>
      <c r="G2" s="85"/>
      <c r="H2" s="85"/>
      <c r="I2" s="85"/>
      <c r="J2" s="85"/>
      <c r="K2" s="85"/>
    </row>
    <row r="3" spans="2:30" x14ac:dyDescent="0.4">
      <c r="B3" s="83"/>
      <c r="C3" s="86" t="s">
        <v>1</v>
      </c>
      <c r="D3" s="86"/>
      <c r="E3" s="86" t="s">
        <v>2</v>
      </c>
      <c r="F3" s="86"/>
      <c r="G3" s="86"/>
      <c r="H3" s="86"/>
      <c r="I3" s="86"/>
      <c r="J3" s="2" t="s">
        <v>3</v>
      </c>
      <c r="K3" s="2" t="s">
        <v>4</v>
      </c>
    </row>
    <row r="4" spans="2:30" x14ac:dyDescent="0.4">
      <c r="B4" s="83"/>
      <c r="C4" s="87"/>
      <c r="D4" s="87"/>
      <c r="E4" s="87"/>
      <c r="F4" s="87"/>
      <c r="G4" s="87"/>
      <c r="H4" s="87"/>
      <c r="I4" s="87"/>
      <c r="J4" s="3"/>
      <c r="K4" s="4"/>
    </row>
    <row r="5" spans="2:30" x14ac:dyDescent="0.4">
      <c r="B5" s="74"/>
      <c r="C5" s="75"/>
      <c r="D5" s="75"/>
      <c r="E5" s="75"/>
      <c r="F5" s="75"/>
      <c r="G5" s="75"/>
      <c r="H5" s="75"/>
      <c r="I5" s="75"/>
      <c r="J5" s="75"/>
      <c r="K5" s="76"/>
    </row>
    <row r="6" spans="2:30" ht="3" customHeight="1" x14ac:dyDescent="0.4">
      <c r="B6" s="77"/>
      <c r="C6" s="78"/>
      <c r="D6" s="78"/>
      <c r="E6" s="78"/>
      <c r="F6" s="78"/>
      <c r="G6" s="78"/>
      <c r="H6" s="78"/>
      <c r="I6" s="78"/>
      <c r="J6" s="78"/>
      <c r="K6" s="79"/>
    </row>
    <row r="7" spans="2:30" x14ac:dyDescent="0.4">
      <c r="B7" s="57" t="s">
        <v>5</v>
      </c>
      <c r="C7" s="58"/>
      <c r="D7" s="58"/>
      <c r="E7" s="58"/>
      <c r="F7" s="58"/>
      <c r="G7" s="58"/>
      <c r="H7" s="58"/>
      <c r="I7" s="58"/>
      <c r="J7" s="58"/>
      <c r="K7" s="59"/>
    </row>
    <row r="8" spans="2:30" x14ac:dyDescent="0.4">
      <c r="B8" s="80" t="s">
        <v>6</v>
      </c>
      <c r="C8" s="81"/>
      <c r="D8" s="81"/>
      <c r="E8" s="81"/>
      <c r="F8" s="81"/>
      <c r="G8" s="81"/>
      <c r="H8" s="81"/>
      <c r="I8" s="81"/>
      <c r="J8" s="81"/>
      <c r="K8" s="82"/>
    </row>
    <row r="9" spans="2:30" ht="14.55" customHeight="1" x14ac:dyDescent="0.4">
      <c r="B9" s="5" t="s">
        <v>7</v>
      </c>
      <c r="C9" s="66" t="s">
        <v>8</v>
      </c>
      <c r="D9" s="66"/>
      <c r="E9" s="66"/>
      <c r="F9" s="66"/>
      <c r="G9" s="66"/>
      <c r="H9" s="66"/>
      <c r="I9" s="66"/>
      <c r="J9" s="66"/>
      <c r="K9" s="6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2:30" ht="15" customHeight="1" x14ac:dyDescent="0.4">
      <c r="B10" s="6" t="s">
        <v>9</v>
      </c>
      <c r="C10" s="66" t="s">
        <v>10</v>
      </c>
      <c r="D10" s="66"/>
      <c r="E10" s="66"/>
      <c r="F10" s="66"/>
      <c r="G10" s="66"/>
      <c r="H10" s="66"/>
      <c r="I10" s="66"/>
      <c r="J10" s="66"/>
      <c r="K10" s="66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</row>
    <row r="11" spans="2:30" ht="14.55" customHeight="1" x14ac:dyDescent="0.4">
      <c r="B11" s="6" t="s">
        <v>11</v>
      </c>
      <c r="C11" s="66" t="s">
        <v>12</v>
      </c>
      <c r="D11" s="66"/>
      <c r="E11" s="66"/>
      <c r="F11" s="66"/>
      <c r="G11" s="66"/>
      <c r="H11" s="66"/>
      <c r="I11" s="66"/>
      <c r="J11" s="66"/>
      <c r="K11" s="66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2:30" ht="32.25" customHeight="1" x14ac:dyDescent="0.4">
      <c r="B12" s="5" t="s">
        <v>13</v>
      </c>
      <c r="C12" s="68" t="s">
        <v>14</v>
      </c>
      <c r="D12" s="69"/>
      <c r="E12" s="69"/>
      <c r="F12" s="69"/>
      <c r="G12" s="69"/>
      <c r="H12" s="69"/>
      <c r="I12" s="69"/>
      <c r="J12" s="69"/>
      <c r="K12" s="70"/>
    </row>
    <row r="13" spans="2:30" ht="16.5" customHeight="1" x14ac:dyDescent="0.4">
      <c r="B13" s="5" t="s">
        <v>15</v>
      </c>
      <c r="C13" s="71" t="s">
        <v>16</v>
      </c>
      <c r="D13" s="72"/>
      <c r="E13" s="72"/>
      <c r="F13" s="72"/>
      <c r="G13" s="72"/>
      <c r="H13" s="72"/>
      <c r="I13" s="72"/>
      <c r="J13" s="72"/>
      <c r="K13" s="73"/>
    </row>
    <row r="14" spans="2:30" x14ac:dyDescent="0.4">
      <c r="B14" s="57" t="s">
        <v>17</v>
      </c>
      <c r="C14" s="58"/>
      <c r="D14" s="58"/>
      <c r="E14" s="58"/>
      <c r="F14" s="58"/>
      <c r="G14" s="58"/>
      <c r="H14" s="58"/>
      <c r="I14" s="58"/>
      <c r="J14" s="58"/>
      <c r="K14" s="59"/>
    </row>
    <row r="15" spans="2:30" ht="31.5" customHeight="1" x14ac:dyDescent="0.4">
      <c r="B15" s="5" t="s">
        <v>18</v>
      </c>
      <c r="C15" s="60" t="s">
        <v>19</v>
      </c>
      <c r="D15" s="61"/>
      <c r="E15" s="61"/>
      <c r="F15" s="61"/>
      <c r="G15" s="61"/>
      <c r="H15" s="61"/>
      <c r="I15" s="61"/>
      <c r="J15" s="61"/>
      <c r="K15" s="62"/>
    </row>
    <row r="16" spans="2:30" ht="17.25" customHeight="1" x14ac:dyDescent="0.4">
      <c r="B16" s="5" t="s">
        <v>20</v>
      </c>
      <c r="C16" s="63" t="s">
        <v>21</v>
      </c>
      <c r="D16" s="61"/>
      <c r="E16" s="61"/>
      <c r="F16" s="61"/>
      <c r="G16" s="61"/>
      <c r="H16" s="61"/>
      <c r="I16" s="61"/>
      <c r="J16" s="61"/>
      <c r="K16" s="62"/>
    </row>
    <row r="17" spans="2:11" ht="34.5" customHeight="1" x14ac:dyDescent="0.4">
      <c r="B17" s="5" t="s">
        <v>22</v>
      </c>
      <c r="C17" s="60" t="s">
        <v>23</v>
      </c>
      <c r="D17" s="64"/>
      <c r="E17" s="64"/>
      <c r="F17" s="64"/>
      <c r="G17" s="64"/>
      <c r="H17" s="64"/>
      <c r="I17" s="64"/>
      <c r="J17" s="64"/>
      <c r="K17" s="65"/>
    </row>
    <row r="18" spans="2:11" x14ac:dyDescent="0.4">
      <c r="B18" s="57" t="s">
        <v>24</v>
      </c>
      <c r="C18" s="58"/>
      <c r="D18" s="58"/>
      <c r="E18" s="58"/>
      <c r="F18" s="58"/>
      <c r="G18" s="58"/>
      <c r="H18" s="58"/>
      <c r="I18" s="58"/>
      <c r="J18" s="58"/>
      <c r="K18" s="59"/>
    </row>
    <row r="19" spans="2:11" x14ac:dyDescent="0.4">
      <c r="B19" s="7" t="s">
        <v>25</v>
      </c>
      <c r="C19" s="55" t="s">
        <v>26</v>
      </c>
      <c r="D19" s="55"/>
      <c r="E19" s="55"/>
      <c r="F19" s="55"/>
      <c r="G19" s="55"/>
      <c r="H19" s="55"/>
      <c r="I19" s="55"/>
      <c r="J19" s="55"/>
      <c r="K19" s="55"/>
    </row>
    <row r="20" spans="2:11" x14ac:dyDescent="0.4">
      <c r="B20" s="8" t="s">
        <v>27</v>
      </c>
      <c r="C20" s="55" t="s">
        <v>26</v>
      </c>
      <c r="D20" s="55"/>
      <c r="E20" s="55"/>
      <c r="F20" s="55"/>
      <c r="G20" s="55"/>
      <c r="H20" s="55"/>
      <c r="I20" s="55"/>
      <c r="J20" s="55"/>
      <c r="K20" s="55"/>
    </row>
    <row r="21" spans="2:11" x14ac:dyDescent="0.4">
      <c r="B21" s="8" t="s">
        <v>28</v>
      </c>
      <c r="C21" s="55" t="s">
        <v>26</v>
      </c>
      <c r="D21" s="55"/>
      <c r="E21" s="55"/>
      <c r="F21" s="55"/>
      <c r="G21" s="55"/>
      <c r="H21" s="55"/>
      <c r="I21" s="55"/>
      <c r="J21" s="55"/>
      <c r="K21" s="55"/>
    </row>
    <row r="22" spans="2:11" x14ac:dyDescent="0.4">
      <c r="B22" s="8" t="s">
        <v>29</v>
      </c>
      <c r="C22" s="55" t="s">
        <v>26</v>
      </c>
      <c r="D22" s="55"/>
      <c r="E22" s="55"/>
      <c r="F22" s="55"/>
      <c r="G22" s="55"/>
      <c r="H22" s="55"/>
      <c r="I22" s="55"/>
      <c r="J22" s="55"/>
      <c r="K22" s="55"/>
    </row>
    <row r="23" spans="2:11" x14ac:dyDescent="0.4">
      <c r="B23" s="41" t="s">
        <v>30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2:11" x14ac:dyDescent="0.4">
      <c r="B24" s="47" t="s">
        <v>31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2:11" ht="15" customHeight="1" x14ac:dyDescent="0.4">
      <c r="B25" s="56" t="s">
        <v>32</v>
      </c>
      <c r="C25" s="56"/>
      <c r="D25" s="56" t="s">
        <v>33</v>
      </c>
      <c r="E25" s="56"/>
      <c r="F25" s="56"/>
      <c r="G25" s="56" t="s">
        <v>34</v>
      </c>
      <c r="H25" s="56"/>
      <c r="I25" s="56"/>
      <c r="J25" s="56" t="s">
        <v>35</v>
      </c>
      <c r="K25" s="56"/>
    </row>
    <row r="26" spans="2:11" x14ac:dyDescent="0.4">
      <c r="B26" s="48">
        <v>4852085833.5340004</v>
      </c>
      <c r="C26" s="48"/>
      <c r="D26" s="48">
        <v>4852085833.5340004</v>
      </c>
      <c r="E26" s="48"/>
      <c r="F26" s="48"/>
      <c r="G26" s="49">
        <v>2445615912.4000001</v>
      </c>
      <c r="H26" s="50"/>
      <c r="I26" s="51"/>
      <c r="J26" s="52">
        <f>IF(G26&gt;0,G26/D26,0)</f>
        <v>0.50403393433350374</v>
      </c>
      <c r="K26" s="52"/>
    </row>
    <row r="27" spans="2:11" x14ac:dyDescent="0.4"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2:11" x14ac:dyDescent="0.4">
      <c r="B28" s="9"/>
      <c r="C28" s="9"/>
      <c r="D28" s="53" t="s">
        <v>36</v>
      </c>
      <c r="E28" s="54"/>
      <c r="F28" s="53" t="s">
        <v>37</v>
      </c>
      <c r="G28" s="54"/>
      <c r="H28" s="53" t="s">
        <v>38</v>
      </c>
      <c r="I28" s="53"/>
      <c r="J28" s="53" t="s">
        <v>39</v>
      </c>
      <c r="K28" s="54"/>
    </row>
    <row r="29" spans="2:11" ht="50.4" x14ac:dyDescent="0.4">
      <c r="B29" s="10" t="s">
        <v>40</v>
      </c>
      <c r="C29" s="10" t="s">
        <v>41</v>
      </c>
      <c r="D29" s="10" t="s">
        <v>42</v>
      </c>
      <c r="E29" s="10" t="s">
        <v>43</v>
      </c>
      <c r="F29" s="10" t="s">
        <v>44</v>
      </c>
      <c r="G29" s="10" t="s">
        <v>45</v>
      </c>
      <c r="H29" s="10" t="s">
        <v>46</v>
      </c>
      <c r="I29" s="10" t="s">
        <v>47</v>
      </c>
      <c r="J29" s="10" t="s">
        <v>48</v>
      </c>
      <c r="K29" s="10" t="s">
        <v>49</v>
      </c>
    </row>
    <row r="30" spans="2:11" ht="33.6" x14ac:dyDescent="0.4">
      <c r="B30" s="11" t="s">
        <v>50</v>
      </c>
      <c r="C30" s="12" t="s">
        <v>51</v>
      </c>
      <c r="D30" s="13">
        <v>153343.29999999999</v>
      </c>
      <c r="E30" s="14">
        <v>3203273390.6139994</v>
      </c>
      <c r="F30" s="13">
        <f>Tabla13[[#This Row],[Física
(A)]]/4</f>
        <v>38335.824999999997</v>
      </c>
      <c r="G30" s="14">
        <f>+Tabla13[[#This Row],[Financiera
(B)]]/4</f>
        <v>800818347.65349984</v>
      </c>
      <c r="H30" s="13">
        <v>145714</v>
      </c>
      <c r="I30" s="14">
        <v>818518451.10000002</v>
      </c>
      <c r="J30" s="15">
        <f>+Tabla13[[#This Row],[Física 
(E)]]/Tabla13[[#This Row],[Física
(C)]]</f>
        <v>3.8009877184069993</v>
      </c>
      <c r="K30" s="16">
        <f>+Tabla13[[#This Row],[Financiera 
 (F)]]/Tabla13[[#This Row],[Financiera
(D)]]</f>
        <v>1.0221025198765286</v>
      </c>
    </row>
    <row r="31" spans="2:11" ht="33.6" x14ac:dyDescent="0.4">
      <c r="B31" s="11" t="s">
        <v>52</v>
      </c>
      <c r="C31" s="12" t="s">
        <v>51</v>
      </c>
      <c r="D31" s="13">
        <v>37646.720999999998</v>
      </c>
      <c r="E31" s="14">
        <v>919276838.63999999</v>
      </c>
      <c r="F31" s="13">
        <f>Tabla13[[#This Row],[Física
(A)]]/4</f>
        <v>9411.6802499999994</v>
      </c>
      <c r="G31" s="14">
        <f>+Tabla13[[#This Row],[Financiera
(B)]]/4</f>
        <v>229819209.66</v>
      </c>
      <c r="H31" s="13">
        <v>44571</v>
      </c>
      <c r="I31" s="14">
        <v>272194731.97000003</v>
      </c>
      <c r="J31" s="15">
        <f>+Tabla13[[#This Row],[Física 
(E)]]/Tabla13[[#This Row],[Física
(C)]]</f>
        <v>4.735711245608881</v>
      </c>
      <c r="K31" s="16">
        <f>+Tabla13[[#This Row],[Financiera 
 (F)]]/Tabla13[[#This Row],[Financiera
(D)]]</f>
        <v>1.184386337298311</v>
      </c>
    </row>
    <row r="32" spans="2:11" ht="33.6" x14ac:dyDescent="0.4">
      <c r="B32" s="11" t="s">
        <v>53</v>
      </c>
      <c r="C32" s="12" t="s">
        <v>54</v>
      </c>
      <c r="D32" s="13">
        <v>133127.4</v>
      </c>
      <c r="E32" s="14">
        <v>603318353.39999998</v>
      </c>
      <c r="F32" s="13">
        <f>Tabla13[[#This Row],[Física
(A)]]/4</f>
        <v>33281.85</v>
      </c>
      <c r="G32" s="14">
        <f>+Tabla13[[#This Row],[Financiera
(B)]]/4</f>
        <v>150829588.34999999</v>
      </c>
      <c r="H32" s="13">
        <v>117951</v>
      </c>
      <c r="I32" s="14">
        <f>162687730.6</f>
        <v>162687730.59999999</v>
      </c>
      <c r="J32" s="15">
        <f>+Tabla13[[#This Row],[Física 
(E)]]/Tabla13[[#This Row],[Física
(C)]]</f>
        <v>3.5440037137358651</v>
      </c>
      <c r="K32" s="16">
        <f>+Tabla13[[#This Row],[Financiera 
 (F)]]/Tabla13[[#This Row],[Financiera
(D)]]</f>
        <v>1.0786194696924001</v>
      </c>
    </row>
    <row r="33" spans="2:48" ht="33.6" x14ac:dyDescent="0.4">
      <c r="B33" s="11" t="s">
        <v>55</v>
      </c>
      <c r="C33" s="12" t="s">
        <v>54</v>
      </c>
      <c r="D33" s="13">
        <v>4424</v>
      </c>
      <c r="E33" s="14">
        <v>126217250.87999998</v>
      </c>
      <c r="F33" s="13">
        <f>Tabla13[[#This Row],[Física
(A)]]/4</f>
        <v>1106</v>
      </c>
      <c r="G33" s="14">
        <f>+Tabla13[[#This Row],[Financiera
(B)]]/4</f>
        <v>31554312.719999995</v>
      </c>
      <c r="H33" s="13">
        <v>4060</v>
      </c>
      <c r="I33" s="14">
        <f>30954594.88</f>
        <v>30954594.879999999</v>
      </c>
      <c r="J33" s="15">
        <f>+Tabla13[[#This Row],[Física 
(E)]]/Tabla13[[#This Row],[Física
(C)]]</f>
        <v>3.6708860759493671</v>
      </c>
      <c r="K33" s="16">
        <f>+Tabla13[[#This Row],[Financiera 
 (F)]]/Tabla13[[#This Row],[Financiera
(D)]]</f>
        <v>0.98099410862402092</v>
      </c>
    </row>
    <row r="34" spans="2:48" x14ac:dyDescent="0.4">
      <c r="B34" s="17" t="s">
        <v>56</v>
      </c>
      <c r="C34" s="18"/>
      <c r="D34" s="19">
        <f t="shared" ref="D34:I34" si="0">SUM(D30:D33)</f>
        <v>328541.42099999997</v>
      </c>
      <c r="E34" s="20">
        <f t="shared" si="0"/>
        <v>4852085833.5339994</v>
      </c>
      <c r="F34" s="19">
        <f t="shared" si="0"/>
        <v>82135.355249999993</v>
      </c>
      <c r="G34" s="20">
        <f t="shared" si="0"/>
        <v>1213021458.3834999</v>
      </c>
      <c r="H34" s="19">
        <f>SUM(H30:H33)</f>
        <v>312296</v>
      </c>
      <c r="I34" s="19">
        <f t="shared" si="0"/>
        <v>1284355508.5500002</v>
      </c>
      <c r="J34" s="21">
        <f>SUM(J30:J33)/4</f>
        <v>3.937897188425278</v>
      </c>
      <c r="K34" s="22">
        <f>SUM(K30:K33)/4</f>
        <v>1.0665256088728152</v>
      </c>
    </row>
    <row r="35" spans="2:48" ht="32.25" customHeight="1" x14ac:dyDescent="0.4">
      <c r="B35" s="45" t="s">
        <v>57</v>
      </c>
      <c r="C35" s="46"/>
      <c r="D35" s="46"/>
      <c r="E35" s="46"/>
      <c r="F35" s="46"/>
      <c r="G35" s="46"/>
      <c r="H35" s="46"/>
      <c r="I35" s="46"/>
      <c r="J35" s="46"/>
      <c r="K35" s="46"/>
    </row>
    <row r="36" spans="2:48" x14ac:dyDescent="0.4">
      <c r="B36" s="41" t="s">
        <v>58</v>
      </c>
      <c r="C36" s="41"/>
      <c r="D36" s="41"/>
      <c r="E36" s="41"/>
      <c r="F36" s="41"/>
      <c r="G36" s="41"/>
      <c r="H36" s="41"/>
      <c r="I36" s="41"/>
      <c r="J36" s="41"/>
      <c r="K36" s="41"/>
    </row>
    <row r="37" spans="2:48" x14ac:dyDescent="0.4">
      <c r="B37" s="47" t="s">
        <v>59</v>
      </c>
      <c r="C37" s="47"/>
      <c r="D37" s="47"/>
      <c r="E37" s="47"/>
      <c r="F37" s="47"/>
      <c r="G37" s="47"/>
      <c r="H37" s="47"/>
      <c r="I37" s="47"/>
      <c r="J37" s="47"/>
      <c r="K37" s="47"/>
    </row>
    <row r="38" spans="2:48" ht="16.5" customHeight="1" x14ac:dyDescent="0.4">
      <c r="B38" s="23" t="s">
        <v>60</v>
      </c>
      <c r="C38" s="42" t="s">
        <v>50</v>
      </c>
      <c r="D38" s="43"/>
      <c r="E38" s="43"/>
      <c r="F38" s="43"/>
      <c r="G38" s="43"/>
      <c r="H38" s="43"/>
      <c r="I38" s="43"/>
      <c r="J38" s="43"/>
      <c r="K38" s="44"/>
    </row>
    <row r="39" spans="2:48" ht="33.75" customHeight="1" x14ac:dyDescent="0.4">
      <c r="B39" s="24" t="s">
        <v>61</v>
      </c>
      <c r="C39" s="33" t="s">
        <v>62</v>
      </c>
      <c r="D39" s="33"/>
      <c r="E39" s="33"/>
      <c r="F39" s="33"/>
      <c r="G39" s="33"/>
      <c r="H39" s="33"/>
      <c r="I39" s="33"/>
      <c r="J39" s="33"/>
      <c r="K39" s="33"/>
    </row>
    <row r="40" spans="2:48" ht="33" customHeight="1" x14ac:dyDescent="0.4">
      <c r="B40" s="24" t="s">
        <v>63</v>
      </c>
      <c r="C40" s="37" t="s">
        <v>64</v>
      </c>
      <c r="D40" s="38"/>
      <c r="E40" s="38"/>
      <c r="F40" s="38"/>
      <c r="G40" s="38"/>
      <c r="H40" s="38"/>
      <c r="I40" s="38"/>
      <c r="J40" s="38"/>
      <c r="K40" s="39"/>
      <c r="L40" s="25"/>
      <c r="M40" s="25"/>
      <c r="N40" s="25"/>
      <c r="O40" s="25"/>
      <c r="P40" s="25"/>
      <c r="Q40" s="25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</row>
    <row r="41" spans="2:48" x14ac:dyDescent="0.4">
      <c r="B41" s="24" t="s">
        <v>65</v>
      </c>
      <c r="C41" s="33" t="s">
        <v>26</v>
      </c>
      <c r="D41" s="33"/>
      <c r="E41" s="33"/>
      <c r="F41" s="33"/>
      <c r="G41" s="33"/>
      <c r="H41" s="33"/>
      <c r="I41" s="33"/>
      <c r="J41" s="33"/>
      <c r="K41" s="33"/>
    </row>
    <row r="42" spans="2:48" ht="16.5" customHeight="1" x14ac:dyDescent="0.4">
      <c r="B42" s="23" t="s">
        <v>60</v>
      </c>
      <c r="C42" s="42" t="s">
        <v>66</v>
      </c>
      <c r="D42" s="43"/>
      <c r="E42" s="43"/>
      <c r="F42" s="43"/>
      <c r="G42" s="43"/>
      <c r="H42" s="43"/>
      <c r="I42" s="43"/>
      <c r="J42" s="43"/>
      <c r="K42" s="44"/>
    </row>
    <row r="43" spans="2:48" ht="29.55" customHeight="1" x14ac:dyDescent="0.4">
      <c r="B43" s="24" t="s">
        <v>61</v>
      </c>
      <c r="C43" s="33" t="s">
        <v>67</v>
      </c>
      <c r="D43" s="33"/>
      <c r="E43" s="33"/>
      <c r="F43" s="33"/>
      <c r="G43" s="33"/>
      <c r="H43" s="33"/>
      <c r="I43" s="33"/>
      <c r="J43" s="33"/>
      <c r="K43" s="33"/>
    </row>
    <row r="44" spans="2:48" ht="33" customHeight="1" x14ac:dyDescent="0.4">
      <c r="B44" s="24" t="s">
        <v>63</v>
      </c>
      <c r="C44" s="37" t="s">
        <v>68</v>
      </c>
      <c r="D44" s="38"/>
      <c r="E44" s="38"/>
      <c r="F44" s="38"/>
      <c r="G44" s="38"/>
      <c r="H44" s="38"/>
      <c r="I44" s="38"/>
      <c r="J44" s="38"/>
      <c r="K44" s="39"/>
    </row>
    <row r="45" spans="2:48" x14ac:dyDescent="0.4">
      <c r="B45" s="24" t="s">
        <v>65</v>
      </c>
      <c r="C45" s="33" t="s">
        <v>26</v>
      </c>
      <c r="D45" s="33"/>
      <c r="E45" s="33"/>
      <c r="F45" s="33"/>
      <c r="G45" s="33"/>
      <c r="H45" s="33"/>
      <c r="I45" s="33"/>
      <c r="J45" s="33"/>
      <c r="K45" s="33"/>
    </row>
    <row r="46" spans="2:48" ht="16.5" customHeight="1" x14ac:dyDescent="0.4">
      <c r="B46" s="23" t="s">
        <v>60</v>
      </c>
      <c r="C46" s="42" t="s">
        <v>69</v>
      </c>
      <c r="D46" s="43"/>
      <c r="E46" s="43"/>
      <c r="F46" s="43"/>
      <c r="G46" s="43"/>
      <c r="H46" s="43"/>
      <c r="I46" s="43"/>
      <c r="J46" s="43"/>
      <c r="K46" s="44"/>
    </row>
    <row r="47" spans="2:48" ht="34.200000000000003" customHeight="1" x14ac:dyDescent="0.4">
      <c r="B47" s="24" t="s">
        <v>61</v>
      </c>
      <c r="C47" s="33" t="s">
        <v>70</v>
      </c>
      <c r="D47" s="33"/>
      <c r="E47" s="33"/>
      <c r="F47" s="33"/>
      <c r="G47" s="33"/>
      <c r="H47" s="33"/>
      <c r="I47" s="33"/>
      <c r="J47" s="33"/>
      <c r="K47" s="33"/>
    </row>
    <row r="48" spans="2:48" ht="33.75" customHeight="1" x14ac:dyDescent="0.4">
      <c r="B48" s="24" t="s">
        <v>63</v>
      </c>
      <c r="C48" s="37" t="s">
        <v>71</v>
      </c>
      <c r="D48" s="38"/>
      <c r="E48" s="38"/>
      <c r="F48" s="38"/>
      <c r="G48" s="38"/>
      <c r="H48" s="38"/>
      <c r="I48" s="38"/>
      <c r="J48" s="38"/>
      <c r="K48" s="39"/>
    </row>
    <row r="49" spans="2:43" ht="33" customHeight="1" x14ac:dyDescent="0.4">
      <c r="B49" s="24" t="s">
        <v>65</v>
      </c>
      <c r="C49" s="33" t="s">
        <v>26</v>
      </c>
      <c r="D49" s="33"/>
      <c r="E49" s="33"/>
      <c r="F49" s="33"/>
      <c r="G49" s="33"/>
      <c r="H49" s="33"/>
      <c r="I49" s="33"/>
      <c r="J49" s="33"/>
      <c r="K49" s="33"/>
    </row>
    <row r="50" spans="2:43" ht="16.5" customHeight="1" x14ac:dyDescent="0.4">
      <c r="B50" s="23" t="s">
        <v>60</v>
      </c>
      <c r="C50" s="34" t="s">
        <v>55</v>
      </c>
      <c r="D50" s="35"/>
      <c r="E50" s="35"/>
      <c r="F50" s="35"/>
      <c r="G50" s="35"/>
      <c r="H50" s="35"/>
      <c r="I50" s="35"/>
      <c r="J50" s="35"/>
      <c r="K50" s="36"/>
    </row>
    <row r="51" spans="2:43" ht="30" customHeight="1" x14ac:dyDescent="0.4">
      <c r="B51" s="24" t="s">
        <v>61</v>
      </c>
      <c r="C51" s="33" t="s">
        <v>72</v>
      </c>
      <c r="D51" s="33"/>
      <c r="E51" s="33"/>
      <c r="F51" s="33"/>
      <c r="G51" s="33"/>
      <c r="H51" s="33"/>
      <c r="I51" s="33"/>
      <c r="J51" s="33"/>
      <c r="K51" s="33"/>
    </row>
    <row r="52" spans="2:43" ht="39" customHeight="1" x14ac:dyDescent="0.4">
      <c r="B52" s="24" t="s">
        <v>63</v>
      </c>
      <c r="C52" s="37" t="s">
        <v>73</v>
      </c>
      <c r="D52" s="38"/>
      <c r="E52" s="38"/>
      <c r="F52" s="38"/>
      <c r="G52" s="38"/>
      <c r="H52" s="38"/>
      <c r="I52" s="38"/>
      <c r="J52" s="38"/>
      <c r="K52" s="39"/>
    </row>
    <row r="53" spans="2:43" ht="19.5" customHeight="1" x14ac:dyDescent="0.4">
      <c r="B53" s="24" t="s">
        <v>65</v>
      </c>
      <c r="C53" s="40" t="s">
        <v>74</v>
      </c>
      <c r="D53" s="40"/>
      <c r="E53" s="40"/>
      <c r="F53" s="40"/>
      <c r="G53" s="40"/>
      <c r="H53" s="40"/>
      <c r="I53" s="40"/>
      <c r="J53" s="40"/>
      <c r="K53" s="40"/>
    </row>
    <row r="54" spans="2:43" x14ac:dyDescent="0.4">
      <c r="B54" s="41" t="s">
        <v>75</v>
      </c>
      <c r="C54" s="41"/>
      <c r="D54" s="41"/>
      <c r="E54" s="41"/>
      <c r="F54" s="41"/>
      <c r="G54" s="41"/>
      <c r="H54" s="41"/>
      <c r="I54" s="41"/>
      <c r="J54" s="41"/>
      <c r="K54" s="41"/>
    </row>
    <row r="55" spans="2:43" x14ac:dyDescent="0.4">
      <c r="B55" s="30" t="s">
        <v>76</v>
      </c>
      <c r="C55" s="30"/>
      <c r="D55" s="30"/>
      <c r="E55" s="30"/>
      <c r="F55" s="30"/>
      <c r="G55" s="30"/>
      <c r="H55" s="30"/>
      <c r="I55" s="30"/>
      <c r="J55" s="30"/>
      <c r="K55" s="30"/>
    </row>
    <row r="56" spans="2:43" ht="16.5" customHeight="1" x14ac:dyDescent="0.4">
      <c r="B56" s="31" t="s">
        <v>77</v>
      </c>
      <c r="C56" s="31"/>
      <c r="D56" s="31"/>
      <c r="E56" s="31"/>
      <c r="F56" s="31"/>
      <c r="G56" s="31"/>
      <c r="H56" s="31"/>
      <c r="I56" s="31"/>
      <c r="J56" s="31"/>
      <c r="K56" s="31"/>
      <c r="L56" s="25"/>
      <c r="M56" s="25"/>
      <c r="N56" s="25"/>
      <c r="O56" s="25"/>
      <c r="P56" s="25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2:43" ht="27.75" customHeight="1" x14ac:dyDescent="0.4"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2:43" ht="39.75" customHeight="1" thickBot="1" x14ac:dyDescent="0.45"/>
    <row r="59" spans="2:43" ht="17.399999999999999" thickTop="1" x14ac:dyDescent="0.4">
      <c r="D59" s="27" t="s">
        <v>78</v>
      </c>
      <c r="E59" s="27"/>
      <c r="F59" s="27"/>
      <c r="G59" s="27"/>
    </row>
    <row r="60" spans="2:43" x14ac:dyDescent="0.4">
      <c r="D60" s="28" t="s">
        <v>79</v>
      </c>
      <c r="E60" s="28"/>
      <c r="F60" s="28"/>
      <c r="G60" s="28"/>
    </row>
  </sheetData>
  <mergeCells count="80">
    <mergeCell ref="B2:B4"/>
    <mergeCell ref="C2:K2"/>
    <mergeCell ref="C3:D3"/>
    <mergeCell ref="E3:I3"/>
    <mergeCell ref="C4:D4"/>
    <mergeCell ref="E4:I4"/>
    <mergeCell ref="B5:K5"/>
    <mergeCell ref="B6:K6"/>
    <mergeCell ref="B7:K7"/>
    <mergeCell ref="B8:K8"/>
    <mergeCell ref="C9:K9"/>
    <mergeCell ref="R9:Z9"/>
    <mergeCell ref="AA9:AD9"/>
    <mergeCell ref="C10:K10"/>
    <mergeCell ref="L10:Q10"/>
    <mergeCell ref="R10:Z10"/>
    <mergeCell ref="AA10:AD10"/>
    <mergeCell ref="L9:Q9"/>
    <mergeCell ref="C19:K19"/>
    <mergeCell ref="C11:K11"/>
    <mergeCell ref="L11:Q11"/>
    <mergeCell ref="R11:Z11"/>
    <mergeCell ref="AA11:AD11"/>
    <mergeCell ref="C12:K12"/>
    <mergeCell ref="C13:K13"/>
    <mergeCell ref="B14:K14"/>
    <mergeCell ref="C15:K15"/>
    <mergeCell ref="C16:K16"/>
    <mergeCell ref="C17:K17"/>
    <mergeCell ref="B18:K18"/>
    <mergeCell ref="D28:E28"/>
    <mergeCell ref="F28:G28"/>
    <mergeCell ref="H28:I28"/>
    <mergeCell ref="J28:K28"/>
    <mergeCell ref="C20:K20"/>
    <mergeCell ref="C21:K21"/>
    <mergeCell ref="C22:K22"/>
    <mergeCell ref="B23:K23"/>
    <mergeCell ref="B24:K24"/>
    <mergeCell ref="B25:C25"/>
    <mergeCell ref="D25:F25"/>
    <mergeCell ref="G25:I25"/>
    <mergeCell ref="J25:K25"/>
    <mergeCell ref="B26:C26"/>
    <mergeCell ref="D26:F26"/>
    <mergeCell ref="G26:I26"/>
    <mergeCell ref="J26:K26"/>
    <mergeCell ref="B27:K27"/>
    <mergeCell ref="B35:K35"/>
    <mergeCell ref="B36:K36"/>
    <mergeCell ref="B37:K37"/>
    <mergeCell ref="C38:K38"/>
    <mergeCell ref="C39:K39"/>
    <mergeCell ref="C48:K48"/>
    <mergeCell ref="R40:Z40"/>
    <mergeCell ref="AA40:AI40"/>
    <mergeCell ref="AJ40:AR40"/>
    <mergeCell ref="AS40:AV40"/>
    <mergeCell ref="C41:K41"/>
    <mergeCell ref="C42:K42"/>
    <mergeCell ref="C40:K40"/>
    <mergeCell ref="C43:K43"/>
    <mergeCell ref="C44:K44"/>
    <mergeCell ref="C45:K45"/>
    <mergeCell ref="C46:K46"/>
    <mergeCell ref="C47:K47"/>
    <mergeCell ref="Q56:Y56"/>
    <mergeCell ref="Z56:AH56"/>
    <mergeCell ref="AI56:AQ56"/>
    <mergeCell ref="C49:K49"/>
    <mergeCell ref="C50:K50"/>
    <mergeCell ref="C51:K51"/>
    <mergeCell ref="C52:K52"/>
    <mergeCell ref="C53:K53"/>
    <mergeCell ref="B54:K54"/>
    <mergeCell ref="D59:G59"/>
    <mergeCell ref="D60:G60"/>
    <mergeCell ref="B57:K57"/>
    <mergeCell ref="B55:K55"/>
    <mergeCell ref="B56:K56"/>
  </mergeCells>
  <dataValidations count="16">
    <dataValidation allowBlank="1" sqref="B9"/>
    <dataValidation allowBlank="1" showInputMessage="1" prompt="Nombre del capítulo" sqref="C9:K11"/>
    <dataValidation allowBlank="1" showInputMessage="1" showErrorMessage="1" prompt="¿A quién va dirigido el programa?, ¿qué característica tiene esta población que requiere ser beneficiada?" sqref="C21:K21"/>
    <dataValidation allowBlank="1" showInputMessage="1" showErrorMessage="1" prompt="Nombre del producto" sqref="C38 C46 C42 C50"/>
    <dataValidation allowBlank="1" showInputMessage="1" showErrorMessage="1" prompt="¿En qué consiste el producto? su objetivo" sqref="C39:K39 C43:K43 C47:K47 C51:K51"/>
    <dataValidation allowBlank="1" showInputMessage="1" showErrorMessage="1" prompt="1. Describir lo plasmado en el presupuesto_x000a_2. Describir lo alcanzado en términos financieros y de producción " sqref="C44 C48 C40 C52"/>
    <dataValidation allowBlank="1" showInputMessage="1" showErrorMessage="1" prompt="De existir desvío, explicar razones." sqref="C41:K41 C45:K45 C49:K49 C53:K53"/>
    <dataValidation allowBlank="1" showInputMessage="1" showErrorMessage="1" prompt="Oportunidades de mejora identificadas" sqref="B56"/>
    <dataValidation allowBlank="1" showInputMessage="1" showErrorMessage="1" prompt="Presupuesto del programa" sqref="B26:D26 G26"/>
    <dataValidation allowBlank="1" showInputMessage="1" showErrorMessage="1" prompt="¿En qué consiste el programa?" sqref="C20:K20"/>
    <dataValidation allowBlank="1" showInputMessage="1" showErrorMessage="1" prompt="Nombre de cada producto" sqref="B29:B33"/>
    <dataValidation allowBlank="1" showInputMessage="1" showErrorMessage="1" prompt="Nombre del indicador" sqref="C29:C33"/>
    <dataValidation allowBlank="1" showInputMessage="1" showErrorMessage="1" prompt="Meta anual del indicador" sqref="F29 D29:D33"/>
    <dataValidation allowBlank="1" showInputMessage="1" showErrorMessage="1" prompt="Monto presupuestado para el producto" sqref="E29:E33 G29 F30:I33"/>
    <dataValidation allowBlank="1" showInputMessage="1" showErrorMessage="1" prompt="Meta alcanzada en el trimestre" sqref="H29"/>
    <dataValidation allowBlank="1" showInputMessage="1" showErrorMessage="1" prompt="Monto ejecutado en el trimestre" sqref="I29"/>
  </dataValidations>
  <pageMargins left="0.7" right="0.7" top="0.75" bottom="0.75" header="0.3" footer="0.3"/>
  <pageSetup scale="4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IFF 2do Trimestre</vt:lpstr>
      <vt:lpstr>'IFF 2do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 Moreta</dc:creator>
  <cp:lastModifiedBy>Lenin Moreta</cp:lastModifiedBy>
  <cp:lastPrinted>2024-07-16T13:15:40Z</cp:lastPrinted>
  <dcterms:created xsi:type="dcterms:W3CDTF">2024-07-16T12:58:29Z</dcterms:created>
  <dcterms:modified xsi:type="dcterms:W3CDTF">2024-07-16T13:16:57Z</dcterms:modified>
</cp:coreProperties>
</file>